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2\Отчеты 2022\Отчеты в РЭК\Годовой\Документы в ДТР (отчет за 2022 год)\ОТЧЕТ за 2022г. (Приказ №320)\"/>
    </mc:Choice>
  </mc:AlternateContent>
  <bookViews>
    <workbookView xWindow="0" yWindow="0" windowWidth="28800" windowHeight="12585"/>
  </bookViews>
  <sheets>
    <sheet name="H0331_1037000158513_02_69_0" sheetId="1" r:id="rId1"/>
  </sheets>
  <definedNames>
    <definedName name="_xlnm._FilterDatabase" localSheetId="0" hidden="1">H0331_1037000158513_02_69_0!$A$21:$BL$88</definedName>
    <definedName name="Z_5D1DDB92_E2F2_4E40_9215_C70ED035E1A7_.wvu.FilterData" localSheetId="0" hidden="1">H0331_1037000158513_02_69_0!$A$20:$BL$90</definedName>
    <definedName name="Z_5D1DDB92_E2F2_4E40_9215_C70ED035E1A7_.wvu.PrintArea" localSheetId="0" hidden="1">H0331_1037000158513_02_69_0!$A$1:$AE$94</definedName>
    <definedName name="Z_5D1DDB92_E2F2_4E40_9215_C70ED035E1A7_.wvu.PrintTitles" localSheetId="0" hidden="1">H0331_1037000158513_02_69_0!$17:$20</definedName>
    <definedName name="Z_7827CC47_A8A6_411C_BB9A_80AEDD4B0446_.wvu.FilterData" localSheetId="0" hidden="1">H0331_1037000158513_02_69_0!$A$20:$BL$90</definedName>
    <definedName name="Z_7827CC47_A8A6_411C_BB9A_80AEDD4B0446_.wvu.PrintArea" localSheetId="0" hidden="1">H0331_1037000158513_02_69_0!$A$1:$AE$94</definedName>
    <definedName name="Z_7827CC47_A8A6_411C_BB9A_80AEDD4B0446_.wvu.PrintTitles" localSheetId="0" hidden="1">H0331_1037000158513_02_69_0!$17:$20</definedName>
    <definedName name="Z_CC8D8187_1C1A_4B5A_8379_9BC55DBCD747_.wvu.FilterData" localSheetId="0" hidden="1">H0331_1037000158513_02_69_0!$A$20:$BL$90</definedName>
    <definedName name="_xlnm.Print_Titles" localSheetId="0">H0331_1037000158513_02_69_0!$17:$20</definedName>
    <definedName name="_xlnm.Print_Area" localSheetId="0">H0331_1037000158513_02_69_0!$A$1:$AE$94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88" i="1" l="1"/>
  <c r="P88" i="1"/>
  <c r="O88" i="1" s="1"/>
  <c r="N88" i="1"/>
  <c r="M88" i="1" s="1"/>
  <c r="L88" i="1"/>
  <c r="F88" i="1"/>
  <c r="K88" i="1" s="1"/>
  <c r="AE87" i="1"/>
  <c r="Z87" i="1"/>
  <c r="P87" i="1"/>
  <c r="N87" i="1"/>
  <c r="M87" i="1" s="1"/>
  <c r="L87" i="1"/>
  <c r="F87" i="1"/>
  <c r="K87" i="1" s="1"/>
  <c r="AE86" i="1"/>
  <c r="P86" i="1"/>
  <c r="N86" i="1"/>
  <c r="M86" i="1" s="1"/>
  <c r="L86" i="1"/>
  <c r="F86" i="1"/>
  <c r="K86" i="1" s="1"/>
  <c r="AE85" i="1"/>
  <c r="Z85" i="1"/>
  <c r="P85" i="1"/>
  <c r="N85" i="1"/>
  <c r="M85" i="1" s="1"/>
  <c r="L85" i="1"/>
  <c r="F85" i="1"/>
  <c r="K85" i="1" s="1"/>
  <c r="AE84" i="1"/>
  <c r="AB84" i="1"/>
  <c r="AD84" i="1" s="1"/>
  <c r="P84" i="1"/>
  <c r="O84" i="1" s="1"/>
  <c r="AA84" i="1" s="1"/>
  <c r="AC84" i="1" s="1"/>
  <c r="N84" i="1"/>
  <c r="M84" i="1" s="1"/>
  <c r="L84" i="1"/>
  <c r="Z84" i="1" s="1"/>
  <c r="F84" i="1"/>
  <c r="K84" i="1" s="1"/>
  <c r="Y84" i="1" s="1"/>
  <c r="AE83" i="1"/>
  <c r="Z83" i="1"/>
  <c r="P83" i="1"/>
  <c r="AB83" i="1" s="1"/>
  <c r="AD83" i="1" s="1"/>
  <c r="N83" i="1"/>
  <c r="L83" i="1"/>
  <c r="F83" i="1"/>
  <c r="AE82" i="1"/>
  <c r="AB82" i="1"/>
  <c r="AD82" i="1" s="1"/>
  <c r="P82" i="1"/>
  <c r="O82" i="1" s="1"/>
  <c r="N82" i="1"/>
  <c r="M82" i="1" s="1"/>
  <c r="L82" i="1"/>
  <c r="F82" i="1"/>
  <c r="K82" i="1" s="1"/>
  <c r="Y82" i="1" s="1"/>
  <c r="Y81" i="1"/>
  <c r="P81" i="1"/>
  <c r="AB81" i="1" s="1"/>
  <c r="AD81" i="1" s="1"/>
  <c r="O81" i="1"/>
  <c r="N81" i="1"/>
  <c r="M81" i="1"/>
  <c r="L81" i="1"/>
  <c r="Z81" i="1" s="1"/>
  <c r="K81" i="1"/>
  <c r="F81" i="1"/>
  <c r="AE80" i="1"/>
  <c r="AA80" i="1"/>
  <c r="AC80" i="1" s="1"/>
  <c r="P80" i="1"/>
  <c r="AB80" i="1" s="1"/>
  <c r="AD80" i="1" s="1"/>
  <c r="O80" i="1"/>
  <c r="N80" i="1"/>
  <c r="M80" i="1"/>
  <c r="L80" i="1"/>
  <c r="Z80" i="1" s="1"/>
  <c r="K80" i="1"/>
  <c r="F80" i="1"/>
  <c r="AB79" i="1"/>
  <c r="AD79" i="1" s="1"/>
  <c r="X79" i="1"/>
  <c r="W79" i="1"/>
  <c r="V79" i="1"/>
  <c r="U79" i="1"/>
  <c r="T79" i="1"/>
  <c r="S79" i="1"/>
  <c r="R79" i="1"/>
  <c r="Q79" i="1"/>
  <c r="J79" i="1"/>
  <c r="I79" i="1"/>
  <c r="H79" i="1"/>
  <c r="G79" i="1"/>
  <c r="E79" i="1"/>
  <c r="D79" i="1"/>
  <c r="D27" i="1" s="1"/>
  <c r="AB78" i="1"/>
  <c r="AA78" i="1"/>
  <c r="AE77" i="1"/>
  <c r="Z77" i="1"/>
  <c r="P77" i="1"/>
  <c r="N77" i="1"/>
  <c r="M77" i="1" s="1"/>
  <c r="L77" i="1"/>
  <c r="F77" i="1"/>
  <c r="K77" i="1" s="1"/>
  <c r="AE76" i="1"/>
  <c r="P76" i="1"/>
  <c r="N76" i="1"/>
  <c r="M76" i="1" s="1"/>
  <c r="L76" i="1"/>
  <c r="K76" i="1"/>
  <c r="F76" i="1"/>
  <c r="AE75" i="1"/>
  <c r="Z75" i="1"/>
  <c r="P75" i="1"/>
  <c r="AB75" i="1" s="1"/>
  <c r="AD75" i="1" s="1"/>
  <c r="N75" i="1"/>
  <c r="M75" i="1" s="1"/>
  <c r="L75" i="1"/>
  <c r="F75" i="1"/>
  <c r="K75" i="1" s="1"/>
  <c r="AE74" i="1"/>
  <c r="AB74" i="1"/>
  <c r="AD74" i="1" s="1"/>
  <c r="P74" i="1"/>
  <c r="O74" i="1" s="1"/>
  <c r="N74" i="1"/>
  <c r="M74" i="1" s="1"/>
  <c r="L74" i="1"/>
  <c r="F74" i="1"/>
  <c r="K74" i="1" s="1"/>
  <c r="Y74" i="1" s="1"/>
  <c r="AE73" i="1"/>
  <c r="AD73" i="1"/>
  <c r="Z73" i="1"/>
  <c r="P73" i="1"/>
  <c r="AB73" i="1" s="1"/>
  <c r="N73" i="1"/>
  <c r="L73" i="1"/>
  <c r="F73" i="1"/>
  <c r="Z72" i="1"/>
  <c r="P72" i="1"/>
  <c r="AB72" i="1" s="1"/>
  <c r="AD72" i="1" s="1"/>
  <c r="O72" i="1"/>
  <c r="N72" i="1"/>
  <c r="M72" i="1" s="1"/>
  <c r="L72" i="1"/>
  <c r="K72" i="1"/>
  <c r="F72" i="1"/>
  <c r="AB71" i="1"/>
  <c r="AD71" i="1" s="1"/>
  <c r="X71" i="1"/>
  <c r="W71" i="1"/>
  <c r="V71" i="1"/>
  <c r="U71" i="1"/>
  <c r="T71" i="1"/>
  <c r="S71" i="1"/>
  <c r="R71" i="1"/>
  <c r="Q71" i="1"/>
  <c r="J71" i="1"/>
  <c r="I71" i="1"/>
  <c r="H71" i="1"/>
  <c r="G71" i="1"/>
  <c r="E71" i="1"/>
  <c r="D71" i="1"/>
  <c r="AB70" i="1"/>
  <c r="AD70" i="1" s="1"/>
  <c r="AA70" i="1"/>
  <c r="AD69" i="1"/>
  <c r="AB69" i="1"/>
  <c r="AA69" i="1"/>
  <c r="AB68" i="1"/>
  <c r="AD68" i="1" s="1"/>
  <c r="Z68" i="1"/>
  <c r="Y68" i="1"/>
  <c r="X68" i="1"/>
  <c r="W68" i="1"/>
  <c r="V68" i="1"/>
  <c r="U68" i="1"/>
  <c r="T68" i="1"/>
  <c r="S68" i="1"/>
  <c r="R68" i="1"/>
  <c r="Q68" i="1"/>
  <c r="P68" i="1"/>
  <c r="O68" i="1"/>
  <c r="AA68" i="1" s="1"/>
  <c r="N68" i="1"/>
  <c r="M68" i="1"/>
  <c r="L68" i="1"/>
  <c r="K68" i="1"/>
  <c r="J68" i="1"/>
  <c r="I68" i="1"/>
  <c r="H68" i="1"/>
  <c r="G68" i="1"/>
  <c r="F68" i="1"/>
  <c r="E68" i="1"/>
  <c r="D68" i="1"/>
  <c r="AD67" i="1"/>
  <c r="AD66" i="1"/>
  <c r="Z65" i="1"/>
  <c r="Y65" i="1"/>
  <c r="X65" i="1"/>
  <c r="X46" i="1" s="1"/>
  <c r="X23" i="1" s="1"/>
  <c r="W65" i="1"/>
  <c r="V65" i="1"/>
  <c r="U65" i="1"/>
  <c r="T65" i="1"/>
  <c r="AB65" i="1" s="1"/>
  <c r="AD65" i="1" s="1"/>
  <c r="S65" i="1"/>
  <c r="R65" i="1"/>
  <c r="Q65" i="1"/>
  <c r="P65" i="1"/>
  <c r="O65" i="1"/>
  <c r="AA65" i="1" s="1"/>
  <c r="N65" i="1"/>
  <c r="M65" i="1"/>
  <c r="L65" i="1"/>
  <c r="K65" i="1"/>
  <c r="J65" i="1"/>
  <c r="I65" i="1"/>
  <c r="H65" i="1"/>
  <c r="G65" i="1"/>
  <c r="F65" i="1"/>
  <c r="E65" i="1"/>
  <c r="D65" i="1"/>
  <c r="AB64" i="1"/>
  <c r="AD64" i="1" s="1"/>
  <c r="AA64" i="1"/>
  <c r="AD63" i="1"/>
  <c r="AB63" i="1"/>
  <c r="AA63" i="1"/>
  <c r="AB62" i="1"/>
  <c r="AD62" i="1" s="1"/>
  <c r="AA62" i="1"/>
  <c r="AE61" i="1"/>
  <c r="P61" i="1"/>
  <c r="AB61" i="1" s="1"/>
  <c r="AD61" i="1" s="1"/>
  <c r="N61" i="1"/>
  <c r="M61" i="1"/>
  <c r="M60" i="1" s="1"/>
  <c r="L61" i="1"/>
  <c r="Z61" i="1" s="1"/>
  <c r="K61" i="1"/>
  <c r="K60" i="1" s="1"/>
  <c r="F61" i="1"/>
  <c r="Z60" i="1"/>
  <c r="X60" i="1"/>
  <c r="W60" i="1"/>
  <c r="V60" i="1"/>
  <c r="U60" i="1"/>
  <c r="T60" i="1"/>
  <c r="S60" i="1"/>
  <c r="R60" i="1"/>
  <c r="AB60" i="1" s="1"/>
  <c r="AD60" i="1" s="1"/>
  <c r="Q60" i="1"/>
  <c r="P60" i="1"/>
  <c r="N60" i="1"/>
  <c r="L60" i="1"/>
  <c r="J60" i="1"/>
  <c r="I60" i="1"/>
  <c r="H60" i="1"/>
  <c r="G60" i="1"/>
  <c r="F60" i="1"/>
  <c r="E60" i="1"/>
  <c r="D60" i="1"/>
  <c r="AB59" i="1"/>
  <c r="AD59" i="1" s="1"/>
  <c r="AA59" i="1"/>
  <c r="AD58" i="1"/>
  <c r="AB58" i="1"/>
  <c r="AA58" i="1"/>
  <c r="AB57" i="1"/>
  <c r="AD57" i="1" s="1"/>
  <c r="AA57" i="1"/>
  <c r="Z56" i="1"/>
  <c r="Z55" i="1" s="1"/>
  <c r="P56" i="1"/>
  <c r="N56" i="1"/>
  <c r="L56" i="1"/>
  <c r="L55" i="1" s="1"/>
  <c r="L54" i="1" s="1"/>
  <c r="F56" i="1"/>
  <c r="X55" i="1"/>
  <c r="W55" i="1"/>
  <c r="W54" i="1" s="1"/>
  <c r="V55" i="1"/>
  <c r="U55" i="1"/>
  <c r="T55" i="1"/>
  <c r="S55" i="1"/>
  <c r="S54" i="1" s="1"/>
  <c r="R55" i="1"/>
  <c r="Q55" i="1"/>
  <c r="J55" i="1"/>
  <c r="I55" i="1"/>
  <c r="H55" i="1"/>
  <c r="G55" i="1"/>
  <c r="G54" i="1" s="1"/>
  <c r="E55" i="1"/>
  <c r="D55" i="1"/>
  <c r="Z54" i="1"/>
  <c r="X54" i="1"/>
  <c r="V54" i="1"/>
  <c r="U54" i="1"/>
  <c r="T54" i="1"/>
  <c r="R54" i="1"/>
  <c r="Q54" i="1"/>
  <c r="J54" i="1"/>
  <c r="I54" i="1"/>
  <c r="H54" i="1"/>
  <c r="E54" i="1"/>
  <c r="D54" i="1"/>
  <c r="AB53" i="1"/>
  <c r="AD53" i="1" s="1"/>
  <c r="AA53" i="1"/>
  <c r="AD52" i="1"/>
  <c r="AB52" i="1"/>
  <c r="AA52" i="1"/>
  <c r="Z51" i="1"/>
  <c r="Y51" i="1"/>
  <c r="X51" i="1"/>
  <c r="W51" i="1"/>
  <c r="V51" i="1"/>
  <c r="V46" i="1" s="1"/>
  <c r="V23" i="1" s="1"/>
  <c r="U51" i="1"/>
  <c r="T51" i="1"/>
  <c r="S51" i="1"/>
  <c r="R51" i="1"/>
  <c r="AB51" i="1" s="1"/>
  <c r="AD51" i="1" s="1"/>
  <c r="Q51" i="1"/>
  <c r="P51" i="1"/>
  <c r="O51" i="1"/>
  <c r="AA51" i="1" s="1"/>
  <c r="N51" i="1"/>
  <c r="M51" i="1"/>
  <c r="L51" i="1"/>
  <c r="K51" i="1"/>
  <c r="J51" i="1"/>
  <c r="I51" i="1"/>
  <c r="H51" i="1"/>
  <c r="G51" i="1"/>
  <c r="F51" i="1"/>
  <c r="E51" i="1"/>
  <c r="D51" i="1"/>
  <c r="AE50" i="1"/>
  <c r="AD50" i="1"/>
  <c r="P50" i="1"/>
  <c r="AB50" i="1" s="1"/>
  <c r="N50" i="1"/>
  <c r="M50" i="1"/>
  <c r="M49" i="1" s="1"/>
  <c r="M47" i="1" s="1"/>
  <c r="L50" i="1"/>
  <c r="F50" i="1"/>
  <c r="K50" i="1" s="1"/>
  <c r="K49" i="1" s="1"/>
  <c r="K47" i="1" s="1"/>
  <c r="X49" i="1"/>
  <c r="W49" i="1"/>
  <c r="W47" i="1" s="1"/>
  <c r="W46" i="1" s="1"/>
  <c r="W23" i="1" s="1"/>
  <c r="V49" i="1"/>
  <c r="U49" i="1"/>
  <c r="T49" i="1"/>
  <c r="S49" i="1"/>
  <c r="S47" i="1" s="1"/>
  <c r="S46" i="1" s="1"/>
  <c r="S23" i="1" s="1"/>
  <c r="R49" i="1"/>
  <c r="Q49" i="1"/>
  <c r="N49" i="1"/>
  <c r="N47" i="1" s="1"/>
  <c r="J49" i="1"/>
  <c r="I49" i="1"/>
  <c r="I47" i="1" s="1"/>
  <c r="I46" i="1" s="1"/>
  <c r="H49" i="1"/>
  <c r="G49" i="1"/>
  <c r="F49" i="1"/>
  <c r="E49" i="1"/>
  <c r="E47" i="1" s="1"/>
  <c r="E46" i="1" s="1"/>
  <c r="D49" i="1"/>
  <c r="AD48" i="1"/>
  <c r="X47" i="1"/>
  <c r="V47" i="1"/>
  <c r="U47" i="1"/>
  <c r="U46" i="1" s="1"/>
  <c r="T47" i="1"/>
  <c r="R47" i="1"/>
  <c r="Q47" i="1"/>
  <c r="Q46" i="1" s="1"/>
  <c r="J47" i="1"/>
  <c r="J46" i="1" s="1"/>
  <c r="J23" i="1" s="1"/>
  <c r="H47" i="1"/>
  <c r="G47" i="1"/>
  <c r="F47" i="1"/>
  <c r="D47" i="1"/>
  <c r="R46" i="1"/>
  <c r="H46" i="1"/>
  <c r="H23" i="1" s="1"/>
  <c r="AB45" i="1"/>
  <c r="AD45" i="1" s="1"/>
  <c r="AA45" i="1"/>
  <c r="AB44" i="1"/>
  <c r="AD44" i="1" s="1"/>
  <c r="AA44" i="1"/>
  <c r="Z43" i="1"/>
  <c r="Y43" i="1"/>
  <c r="X43" i="1"/>
  <c r="W43" i="1"/>
  <c r="V43" i="1"/>
  <c r="U43" i="1"/>
  <c r="T43" i="1"/>
  <c r="S43" i="1"/>
  <c r="R43" i="1"/>
  <c r="AB43" i="1" s="1"/>
  <c r="AD43" i="1" s="1"/>
  <c r="Q43" i="1"/>
  <c r="P43" i="1"/>
  <c r="O43" i="1"/>
  <c r="AA43" i="1" s="1"/>
  <c r="N43" i="1"/>
  <c r="M43" i="1"/>
  <c r="L43" i="1"/>
  <c r="K43" i="1"/>
  <c r="J43" i="1"/>
  <c r="I43" i="1"/>
  <c r="H43" i="1"/>
  <c r="G43" i="1"/>
  <c r="F43" i="1"/>
  <c r="E43" i="1"/>
  <c r="D43" i="1"/>
  <c r="AB42" i="1"/>
  <c r="AD42" i="1" s="1"/>
  <c r="AA42" i="1"/>
  <c r="AB41" i="1"/>
  <c r="AD41" i="1" s="1"/>
  <c r="AA41" i="1"/>
  <c r="AD40" i="1"/>
  <c r="AB40" i="1"/>
  <c r="AA40" i="1"/>
  <c r="AD39" i="1"/>
  <c r="AB39" i="1"/>
  <c r="AA39" i="1"/>
  <c r="AB38" i="1"/>
  <c r="AD38" i="1" s="1"/>
  <c r="AA38" i="1"/>
  <c r="AB37" i="1"/>
  <c r="AD37" i="1" s="1"/>
  <c r="AA37" i="1"/>
  <c r="Z36" i="1"/>
  <c r="Y36" i="1"/>
  <c r="X36" i="1"/>
  <c r="W36" i="1"/>
  <c r="V36" i="1"/>
  <c r="U36" i="1"/>
  <c r="T36" i="1"/>
  <c r="S36" i="1"/>
  <c r="R36" i="1"/>
  <c r="AB36" i="1" s="1"/>
  <c r="AD36" i="1" s="1"/>
  <c r="Q36" i="1"/>
  <c r="P36" i="1"/>
  <c r="O36" i="1"/>
  <c r="AA36" i="1" s="1"/>
  <c r="N36" i="1"/>
  <c r="M36" i="1"/>
  <c r="L36" i="1"/>
  <c r="K36" i="1"/>
  <c r="J36" i="1"/>
  <c r="I36" i="1"/>
  <c r="H36" i="1"/>
  <c r="G36" i="1"/>
  <c r="F36" i="1"/>
  <c r="E36" i="1"/>
  <c r="D36" i="1"/>
  <c r="AB35" i="1"/>
  <c r="AD35" i="1" s="1"/>
  <c r="AA35" i="1"/>
  <c r="AB34" i="1"/>
  <c r="AD34" i="1" s="1"/>
  <c r="AA34" i="1"/>
  <c r="AA33" i="1"/>
  <c r="Z33" i="1"/>
  <c r="Y33" i="1"/>
  <c r="X33" i="1"/>
  <c r="W33" i="1"/>
  <c r="V33" i="1"/>
  <c r="U33" i="1"/>
  <c r="T33" i="1"/>
  <c r="S33" i="1"/>
  <c r="R33" i="1"/>
  <c r="AB33" i="1" s="1"/>
  <c r="AD33" i="1" s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B32" i="1"/>
  <c r="AD32" i="1" s="1"/>
  <c r="AA32" i="1"/>
  <c r="AB31" i="1"/>
  <c r="AD31" i="1" s="1"/>
  <c r="AA31" i="1"/>
  <c r="AD30" i="1"/>
  <c r="AB30" i="1"/>
  <c r="AA30" i="1"/>
  <c r="Z29" i="1"/>
  <c r="Y29" i="1"/>
  <c r="Y28" i="1" s="1"/>
  <c r="Y22" i="1" s="1"/>
  <c r="X29" i="1"/>
  <c r="W29" i="1"/>
  <c r="V29" i="1"/>
  <c r="U29" i="1"/>
  <c r="U28" i="1" s="1"/>
  <c r="U22" i="1" s="1"/>
  <c r="T29" i="1"/>
  <c r="S29" i="1"/>
  <c r="R29" i="1"/>
  <c r="Q29" i="1"/>
  <c r="Q28" i="1" s="1"/>
  <c r="Q22" i="1" s="1"/>
  <c r="Q21" i="1" s="1"/>
  <c r="P29" i="1"/>
  <c r="O29" i="1"/>
  <c r="N29" i="1"/>
  <c r="M29" i="1"/>
  <c r="M28" i="1" s="1"/>
  <c r="M22" i="1" s="1"/>
  <c r="L29" i="1"/>
  <c r="K29" i="1"/>
  <c r="J29" i="1"/>
  <c r="I29" i="1"/>
  <c r="I28" i="1" s="1"/>
  <c r="I22" i="1" s="1"/>
  <c r="I21" i="1" s="1"/>
  <c r="H29" i="1"/>
  <c r="G29" i="1"/>
  <c r="F29" i="1"/>
  <c r="E29" i="1"/>
  <c r="E28" i="1" s="1"/>
  <c r="E22" i="1" s="1"/>
  <c r="D29" i="1"/>
  <c r="X28" i="1"/>
  <c r="X22" i="1" s="1"/>
  <c r="W28" i="1"/>
  <c r="W22" i="1" s="1"/>
  <c r="T28" i="1"/>
  <c r="T22" i="1" s="1"/>
  <c r="S28" i="1"/>
  <c r="S22" i="1" s="1"/>
  <c r="P28" i="1"/>
  <c r="P22" i="1" s="1"/>
  <c r="O28" i="1"/>
  <c r="O22" i="1" s="1"/>
  <c r="L28" i="1"/>
  <c r="L22" i="1" s="1"/>
  <c r="K28" i="1"/>
  <c r="K22" i="1" s="1"/>
  <c r="H28" i="1"/>
  <c r="H22" i="1" s="1"/>
  <c r="G28" i="1"/>
  <c r="G22" i="1" s="1"/>
  <c r="D28" i="1"/>
  <c r="D22" i="1" s="1"/>
  <c r="X27" i="1"/>
  <c r="W27" i="1"/>
  <c r="V27" i="1"/>
  <c r="U27" i="1"/>
  <c r="T27" i="1"/>
  <c r="S27" i="1"/>
  <c r="R27" i="1"/>
  <c r="AB27" i="1" s="1"/>
  <c r="AD27" i="1" s="1"/>
  <c r="Q27" i="1"/>
  <c r="J27" i="1"/>
  <c r="I27" i="1"/>
  <c r="H27" i="1"/>
  <c r="G27" i="1"/>
  <c r="E27" i="1"/>
  <c r="AB26" i="1"/>
  <c r="AD26" i="1" s="1"/>
  <c r="Z26" i="1"/>
  <c r="Y26" i="1"/>
  <c r="X26" i="1"/>
  <c r="W26" i="1"/>
  <c r="V26" i="1"/>
  <c r="U26" i="1"/>
  <c r="T26" i="1"/>
  <c r="S26" i="1"/>
  <c r="R26" i="1"/>
  <c r="Q26" i="1"/>
  <c r="P26" i="1"/>
  <c r="O26" i="1"/>
  <c r="AA26" i="1" s="1"/>
  <c r="N26" i="1"/>
  <c r="M26" i="1"/>
  <c r="L26" i="1"/>
  <c r="K26" i="1"/>
  <c r="J26" i="1"/>
  <c r="I26" i="1"/>
  <c r="H26" i="1"/>
  <c r="G26" i="1"/>
  <c r="F26" i="1"/>
  <c r="E26" i="1"/>
  <c r="D26" i="1"/>
  <c r="X25" i="1"/>
  <c r="W25" i="1"/>
  <c r="V25" i="1"/>
  <c r="U25" i="1"/>
  <c r="T25" i="1"/>
  <c r="S25" i="1"/>
  <c r="R25" i="1"/>
  <c r="Q25" i="1"/>
  <c r="J25" i="1"/>
  <c r="I25" i="1"/>
  <c r="H25" i="1"/>
  <c r="G25" i="1"/>
  <c r="E25" i="1"/>
  <c r="D25" i="1"/>
  <c r="AD24" i="1"/>
  <c r="AB24" i="1"/>
  <c r="Z24" i="1"/>
  <c r="Y24" i="1"/>
  <c r="P24" i="1"/>
  <c r="O24" i="1"/>
  <c r="AA24" i="1" s="1"/>
  <c r="N24" i="1"/>
  <c r="M24" i="1"/>
  <c r="L24" i="1"/>
  <c r="K24" i="1"/>
  <c r="G24" i="1"/>
  <c r="F24" i="1"/>
  <c r="E24" i="1"/>
  <c r="D24" i="1"/>
  <c r="U23" i="1"/>
  <c r="Q23" i="1"/>
  <c r="I23" i="1"/>
  <c r="E23" i="1"/>
  <c r="U21" i="1"/>
  <c r="E21" i="1"/>
  <c r="AB46" i="1" l="1"/>
  <c r="AD46" i="1" s="1"/>
  <c r="R23" i="1"/>
  <c r="F71" i="1"/>
  <c r="F25" i="1" s="1"/>
  <c r="K73" i="1"/>
  <c r="Z74" i="1"/>
  <c r="Z71" i="1" s="1"/>
  <c r="Z25" i="1" s="1"/>
  <c r="L71" i="1"/>
  <c r="L25" i="1" s="1"/>
  <c r="Z82" i="1"/>
  <c r="L79" i="1"/>
  <c r="L27" i="1" s="1"/>
  <c r="W21" i="1"/>
  <c r="H21" i="1"/>
  <c r="X21" i="1"/>
  <c r="F28" i="1"/>
  <c r="F22" i="1" s="1"/>
  <c r="J28" i="1"/>
  <c r="J22" i="1" s="1"/>
  <c r="J21" i="1" s="1"/>
  <c r="N28" i="1"/>
  <c r="N22" i="1" s="1"/>
  <c r="AB29" i="1"/>
  <c r="AD29" i="1" s="1"/>
  <c r="V28" i="1"/>
  <c r="V22" i="1" s="1"/>
  <c r="V21" i="1" s="1"/>
  <c r="Z28" i="1"/>
  <c r="Z22" i="1" s="1"/>
  <c r="AA72" i="1"/>
  <c r="AC72" i="1" s="1"/>
  <c r="O86" i="1"/>
  <c r="AA86" i="1" s="1"/>
  <c r="AC86" i="1" s="1"/>
  <c r="P79" i="1"/>
  <c r="P27" i="1" s="1"/>
  <c r="AB86" i="1"/>
  <c r="AD86" i="1" s="1"/>
  <c r="T21" i="1"/>
  <c r="L49" i="1"/>
  <c r="L47" i="1" s="1"/>
  <c r="L46" i="1" s="1"/>
  <c r="L23" i="1" s="1"/>
  <c r="L21" i="1" s="1"/>
  <c r="Z50" i="1"/>
  <c r="Z49" i="1" s="1"/>
  <c r="Z47" i="1" s="1"/>
  <c r="Z46" i="1" s="1"/>
  <c r="Z23" i="1" s="1"/>
  <c r="O76" i="1"/>
  <c r="AA76" i="1" s="1"/>
  <c r="AC76" i="1" s="1"/>
  <c r="P71" i="1"/>
  <c r="P25" i="1" s="1"/>
  <c r="AB76" i="1"/>
  <c r="AD76" i="1" s="1"/>
  <c r="AB25" i="1"/>
  <c r="AD25" i="1" s="1"/>
  <c r="AA22" i="1"/>
  <c r="S21" i="1"/>
  <c r="AA28" i="1"/>
  <c r="AA29" i="1"/>
  <c r="D46" i="1"/>
  <c r="D23" i="1" s="1"/>
  <c r="D21" i="1" s="1"/>
  <c r="T46" i="1"/>
  <c r="T23" i="1" s="1"/>
  <c r="G46" i="1"/>
  <c r="G23" i="1" s="1"/>
  <c r="G21" i="1" s="1"/>
  <c r="M56" i="1"/>
  <c r="M55" i="1" s="1"/>
  <c r="M54" i="1" s="1"/>
  <c r="M46" i="1" s="1"/>
  <c r="M23" i="1" s="1"/>
  <c r="N55" i="1"/>
  <c r="N54" i="1" s="1"/>
  <c r="N46" i="1" s="1"/>
  <c r="N23" i="1" s="1"/>
  <c r="K71" i="1"/>
  <c r="K25" i="1" s="1"/>
  <c r="Y72" i="1"/>
  <c r="Y75" i="1"/>
  <c r="Y76" i="1"/>
  <c r="F79" i="1"/>
  <c r="F27" i="1" s="1"/>
  <c r="K83" i="1"/>
  <c r="Y83" i="1" s="1"/>
  <c r="AB85" i="1"/>
  <c r="AD85" i="1" s="1"/>
  <c r="AA88" i="1"/>
  <c r="AC88" i="1" s="1"/>
  <c r="AB47" i="1"/>
  <c r="AD47" i="1" s="1"/>
  <c r="AB56" i="1"/>
  <c r="AD56" i="1" s="1"/>
  <c r="M73" i="1"/>
  <c r="N71" i="1"/>
  <c r="N25" i="1" s="1"/>
  <c r="AA74" i="1"/>
  <c r="AC74" i="1" s="1"/>
  <c r="Z76" i="1"/>
  <c r="AB77" i="1"/>
  <c r="AD77" i="1" s="1"/>
  <c r="Y80" i="1"/>
  <c r="AA82" i="1"/>
  <c r="AC82" i="1" s="1"/>
  <c r="Z86" i="1"/>
  <c r="Z79" i="1" s="1"/>
  <c r="Z27" i="1" s="1"/>
  <c r="AB87" i="1"/>
  <c r="AD87" i="1" s="1"/>
  <c r="Y88" i="1"/>
  <c r="AB88" i="1"/>
  <c r="AD88" i="1" s="1"/>
  <c r="R28" i="1"/>
  <c r="AB49" i="1"/>
  <c r="AD49" i="1" s="1"/>
  <c r="O50" i="1"/>
  <c r="P49" i="1"/>
  <c r="P47" i="1" s="1"/>
  <c r="AB54" i="1"/>
  <c r="AD54" i="1" s="1"/>
  <c r="AB55" i="1"/>
  <c r="AD55" i="1" s="1"/>
  <c r="F55" i="1"/>
  <c r="F54" i="1" s="1"/>
  <c r="F46" i="1" s="1"/>
  <c r="F23" i="1" s="1"/>
  <c r="K56" i="1"/>
  <c r="M71" i="1"/>
  <c r="M25" i="1" s="1"/>
  <c r="AA81" i="1"/>
  <c r="AC81" i="1" s="1"/>
  <c r="M83" i="1"/>
  <c r="M79" i="1" s="1"/>
  <c r="M27" i="1" s="1"/>
  <c r="N79" i="1"/>
  <c r="N27" i="1" s="1"/>
  <c r="Z88" i="1"/>
  <c r="P55" i="1"/>
  <c r="P54" i="1" s="1"/>
  <c r="O56" i="1"/>
  <c r="O73" i="1"/>
  <c r="AA73" i="1" s="1"/>
  <c r="AC73" i="1" s="1"/>
  <c r="O75" i="1"/>
  <c r="AA75" i="1" s="1"/>
  <c r="AC75" i="1" s="1"/>
  <c r="O77" i="1"/>
  <c r="AA77" i="1" s="1"/>
  <c r="AC77" i="1" s="1"/>
  <c r="O83" i="1"/>
  <c r="O85" i="1"/>
  <c r="AA85" i="1" s="1"/>
  <c r="AC85" i="1" s="1"/>
  <c r="O87" i="1"/>
  <c r="AA87" i="1" s="1"/>
  <c r="AC87" i="1" s="1"/>
  <c r="O61" i="1"/>
  <c r="AA61" i="1" l="1"/>
  <c r="AC61" i="1" s="1"/>
  <c r="O60" i="1"/>
  <c r="AA60" i="1" s="1"/>
  <c r="AC60" i="1" s="1"/>
  <c r="Y61" i="1"/>
  <c r="Y60" i="1" s="1"/>
  <c r="M21" i="1"/>
  <c r="Y56" i="1"/>
  <c r="Y55" i="1" s="1"/>
  <c r="Y54" i="1" s="1"/>
  <c r="K55" i="1"/>
  <c r="K54" i="1" s="1"/>
  <c r="K46" i="1" s="1"/>
  <c r="K23" i="1" s="1"/>
  <c r="K21" i="1" s="1"/>
  <c r="P46" i="1"/>
  <c r="P23" i="1" s="1"/>
  <c r="P21" i="1" s="1"/>
  <c r="Y85" i="1"/>
  <c r="Y79" i="1" s="1"/>
  <c r="Y27" i="1" s="1"/>
  <c r="K79" i="1"/>
  <c r="K27" i="1" s="1"/>
  <c r="F21" i="1"/>
  <c r="Y87" i="1"/>
  <c r="AA50" i="1"/>
  <c r="AC50" i="1" s="1"/>
  <c r="O49" i="1"/>
  <c r="Y50" i="1"/>
  <c r="Y49" i="1" s="1"/>
  <c r="Y47" i="1" s="1"/>
  <c r="Y46" i="1" s="1"/>
  <c r="Y23" i="1" s="1"/>
  <c r="Y86" i="1"/>
  <c r="O71" i="1"/>
  <c r="N21" i="1"/>
  <c r="AB28" i="1"/>
  <c r="AD28" i="1" s="1"/>
  <c r="R22" i="1"/>
  <c r="AA83" i="1"/>
  <c r="AC83" i="1" s="1"/>
  <c r="AA56" i="1"/>
  <c r="AC56" i="1" s="1"/>
  <c r="O55" i="1"/>
  <c r="Y77" i="1"/>
  <c r="O79" i="1"/>
  <c r="Z21" i="1"/>
  <c r="Y73" i="1"/>
  <c r="Y71" i="1" s="1"/>
  <c r="Y25" i="1" s="1"/>
  <c r="AB23" i="1"/>
  <c r="AD23" i="1" s="1"/>
  <c r="AA49" i="1" l="1"/>
  <c r="AC49" i="1" s="1"/>
  <c r="O47" i="1"/>
  <c r="O54" i="1"/>
  <c r="AA54" i="1" s="1"/>
  <c r="AC54" i="1" s="1"/>
  <c r="AA55" i="1"/>
  <c r="AC55" i="1" s="1"/>
  <c r="Y21" i="1"/>
  <c r="AA79" i="1"/>
  <c r="AC79" i="1" s="1"/>
  <c r="O27" i="1"/>
  <c r="AA27" i="1" s="1"/>
  <c r="AC27" i="1" s="1"/>
  <c r="AA71" i="1"/>
  <c r="AC71" i="1" s="1"/>
  <c r="O25" i="1"/>
  <c r="AA25" i="1" s="1"/>
  <c r="AC25" i="1" s="1"/>
  <c r="AB22" i="1"/>
  <c r="R21" i="1"/>
  <c r="AB21" i="1" s="1"/>
  <c r="AD21" i="1" s="1"/>
  <c r="O46" i="1" l="1"/>
  <c r="AA47" i="1"/>
  <c r="AC47" i="1" s="1"/>
  <c r="AA46" i="1" l="1"/>
  <c r="AC46" i="1" s="1"/>
  <c r="O23" i="1"/>
  <c r="AA23" i="1" l="1"/>
  <c r="AC23" i="1" s="1"/>
  <c r="O21" i="1"/>
  <c r="AA21" i="1" s="1"/>
  <c r="AC21" i="1" s="1"/>
</calcChain>
</file>

<file path=xl/sharedStrings.xml><?xml version="1.0" encoding="utf-8"?>
<sst xmlns="http://schemas.openxmlformats.org/spreadsheetml/2006/main" count="395" uniqueCount="194">
  <si>
    <t>Приложение  № 2</t>
  </si>
  <si>
    <t>к приказу Минэнерго России</t>
  </si>
  <si>
    <t>от "25" апреля 2018 г. № 320</t>
  </si>
  <si>
    <t>Форма 2. Отчет об исполнении плана освоения капитальных вложений по инвестиционным проектам инвестиционной программы</t>
  </si>
  <si>
    <t>за 2022 год</t>
  </si>
  <si>
    <r>
      <t>Отчет о реализации инвестиционной программы____________</t>
    </r>
    <r>
      <rPr>
        <u/>
        <sz val="14"/>
        <rFont val="Times New Roman"/>
        <family val="1"/>
        <charset val="204"/>
      </rPr>
      <t>_ООО "Горсети"</t>
    </r>
    <r>
      <rPr>
        <sz val="14"/>
        <rFont val="Times New Roman"/>
        <family val="1"/>
        <charset val="204"/>
      </rPr>
      <t>_____________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</si>
  <si>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</si>
  <si>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</si>
  <si>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</si>
  <si>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</si>
  <si>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</si>
  <si>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</si>
  <si>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</si>
  <si>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</si>
  <si>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Оценка полной стоимости инвестиционного проекта в прогнозных ценах соответствующих лет, млн рублей (без НДС) </t>
  </si>
  <si>
    <t xml:space="preserve">Фактический объем освоения капитальных вложений на 01.01.2022 года,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</si>
  <si>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</si>
  <si>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</si>
  <si>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</si>
  <si>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2022, млн рублей (без НДС)</t>
  </si>
  <si>
    <t>Освоение капитальных вложений года 2022, млн. рублей (без НДС)</t>
  </si>
  <si>
    <t>Остаток освоения капитальных вложений на 01.01.2023, млн. рублей (без НДС)</t>
  </si>
  <si>
    <t>Отклонение от плана освоения капитальных вложений 2022 года</t>
  </si>
  <si>
    <t>Причины отклонений</t>
  </si>
  <si>
    <t>План</t>
  </si>
  <si>
    <t>Факт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</si>
  <si>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</si>
  <si>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</si>
  <si>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</si>
  <si>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</si>
  <si>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</si>
  <si>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</si>
  <si>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в базисном уровне цен</t>
  </si>
  <si>
    <t>в прогнозных ценах соответствующих лет</t>
  </si>
  <si>
    <t xml:space="preserve">в прогнозных ценах </t>
  </si>
  <si>
    <t>в текущих ценах</t>
  </si>
  <si>
    <t>в прогнозных ценах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</si>
  <si>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</si>
  <si>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</si>
  <si>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</si>
  <si>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</si>
  <si>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</si>
  <si>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</si>
  <si>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</si>
  <si>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</si>
  <si>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</si>
  <si>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</si>
  <si>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</si>
  <si>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</si>
  <si>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</si>
  <si>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</si>
  <si>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</si>
  <si>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</si>
  <si>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</si>
  <si>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</si>
  <si>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</si>
  <si>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</si>
  <si>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</si>
  <si>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</si>
  <si>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</si>
  <si>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</si>
  <si>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</si>
  <si>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</si>
  <si>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</si>
  <si>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</si>
  <si>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</si>
  <si>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</si>
  <si>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</si>
  <si>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</si>
  <si>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</si>
  <si>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</si>
  <si>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</si>
  <si>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</si>
  <si>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</si>
  <si>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</si>
  <si>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</si>
  <si>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</si>
  <si>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</si>
  <si>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</si>
  <si>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</si>
  <si>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</si>
  <si>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</si>
  <si>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</si>
  <si>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</si>
  <si>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</si>
  <si>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</si>
  <si>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</si>
  <si>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</si>
  <si>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</si>
  <si>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</si>
  <si>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</si>
  <si>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</si>
  <si>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</si>
  <si>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</si>
  <si>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</si>
  <si>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</si>
  <si>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</si>
  <si>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</si>
  <si>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</si>
  <si>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</si>
  <si>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</si>
  <si>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</si>
  <si>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</si>
  <si>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</si>
  <si>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</si>
  <si>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</si>
  <si>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Увеличение количества потребителей относящихся к льготной категории заявителей за технологическим присоединением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</si>
  <si>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</si>
  <si>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</si>
  <si>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</si>
  <si>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</si>
  <si>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</si>
  <si>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</si>
  <si>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</si>
  <si>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</si>
  <si>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</si>
  <si>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</si>
  <si>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</si>
  <si>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</si>
  <si>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</si>
  <si>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</si>
  <si>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</si>
  <si>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</si>
  <si>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</si>
  <si>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</si>
  <si>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</si>
  <si>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</si>
  <si>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</si>
  <si>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</si>
  <si>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</si>
  <si>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</si>
  <si>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</si>
  <si>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</si>
  <si>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</si>
  <si>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</si>
  <si>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</si>
  <si>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</si>
  <si>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</si>
  <si>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</si>
  <si>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</si>
  <si>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</si>
  <si>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</si>
  <si>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</si>
  <si>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</si>
  <si>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</si>
  <si>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</si>
  <si>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</si>
  <si>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</si>
  <si>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</si>
  <si>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</si>
  <si>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</si>
  <si>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</si>
  <si>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</si>
  <si>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</si>
  <si>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</si>
  <si>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</si>
  <si>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</si>
  <si>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</si>
  <si>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</si>
  <si>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</si>
  <si>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</si>
  <si>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</si>
  <si>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</si>
  <si>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</si>
  <si>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</si>
  <si>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</si>
  <si>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Изменение цен в связи с экономической обстановкой в стране в 2022 году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</si>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</sst>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"/>
    <numFmt numFmtId="165" formatCode="0.000"/>
    <numFmt numFmtId="166" formatCode="0.0%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2"/>
      <name val="PT Astra Serif"/>
      <family val="1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1" fillId="0" borderId="0"/>
  </cellStyleXfs>
  <cellXfs count="98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9" fillId="2" borderId="0" xfId="1" applyFont="1" applyFill="1" applyAlignment="1">
      <alignment horizontal="center" vertical="top"/>
    </xf>
    <xf numFmtId="0" fontId="9" fillId="2" borderId="0" xfId="1" applyFont="1" applyFill="1" applyAlignment="1">
      <alignment vertical="top"/>
    </xf>
    <xf numFmtId="0" fontId="1" fillId="0" borderId="0" xfId="1" applyFont="1" applyFill="1"/>
    <xf numFmtId="0" fontId="8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3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4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16" fillId="0" borderId="1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left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9" fontId="14" fillId="0" borderId="1" xfId="1" applyNumberFormat="1" applyFont="1" applyFill="1" applyBorder="1" applyAlignment="1">
      <alignment horizontal="center" vertical="center" wrapText="1"/>
    </xf>
    <xf numFmtId="0" fontId="14" fillId="0" borderId="1" xfId="1" applyNumberFormat="1" applyFont="1" applyFill="1" applyBorder="1" applyAlignment="1">
      <alignment horizontal="center" vertical="center" wrapText="1"/>
    </xf>
    <xf numFmtId="2" fontId="18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7" fillId="0" borderId="1" xfId="1" applyNumberFormat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/>
    </xf>
    <xf numFmtId="2" fontId="17" fillId="0" borderId="1" xfId="1" applyNumberFormat="1" applyFont="1" applyFill="1" applyBorder="1" applyAlignment="1">
      <alignment horizontal="center" vertical="center" wrapText="1"/>
    </xf>
    <xf numFmtId="165" fontId="19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18" fillId="0" borderId="0" xfId="1" applyNumberFormat="1" applyFont="1" applyFill="1" applyAlignment="1">
      <alignment horizontal="center"/>
    </xf>
    <xf numFmtId="165" fontId="20" fillId="2" borderId="1" xfId="1" applyNumberFormat="1" applyFont="1" applyFill="1" applyBorder="1" applyAlignment="1">
      <alignment horizontal="center" vertical="center" wrapText="1"/>
    </xf>
    <xf numFmtId="164" fontId="10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164" fontId="6" fillId="0" borderId="0" xfId="3" applyNumberFormat="1" applyFont="1" applyFill="1" applyAlignment="1">
      <alignment horizontal="left" vertical="center" wrapText="1"/>
    </xf>
    <xf numFmtId="0" fontId="22" fillId="0" borderId="0" xfId="3" applyFont="1" applyFill="1" applyAlignment="1">
      <alignment horizontal="left" vertical="center" wrapText="1"/>
    </xf>
    <xf numFmtId="0" fontId="6" fillId="0" borderId="0" xfId="3" applyFont="1" applyFill="1" applyAlignment="1">
      <alignment horizontal="left" vertical="center" wrapText="1"/>
    </xf>
    <xf numFmtId="0" fontId="22" fillId="0" borderId="0" xfId="3" applyFont="1" applyFill="1" applyAlignment="1">
      <alignment vertical="center" wrapText="1"/>
    </xf>
    <xf numFmtId="164" fontId="22" fillId="0" borderId="0" xfId="3" applyNumberFormat="1" applyFont="1" applyFill="1" applyAlignment="1">
      <alignment vertical="center" wrapText="1"/>
    </xf>
    <xf numFmtId="0" fontId="22" fillId="0" borderId="0" xfId="3" applyFont="1" applyFill="1" applyAlignment="1">
      <alignment horizontal="left" vertical="center" wrapText="1"/>
    </xf>
    <xf numFmtId="164" fontId="22" fillId="0" borderId="0" xfId="3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3" tint="0.79998168889431442"/>
    <pageSetUpPr fitToPage="1"/>
  </sheetPr>
  <dimension ref="A1:BL98"/>
  <sheetViews>
    <sheetView tabSelected="1" view="pageBreakPreview" zoomScale="70" zoomScaleNormal="100" zoomScaleSheetLayoutView="70" workbookViewId="0">
      <pane ySplit="21" topLeftCell="A22" activePane="bottomLeft" state="frozen"/>
      <selection pane="bottomLeft" activeCell="L26" sqref="L26"/>
    </sheetView>
  </sheetViews>
  <sheetFormatPr defaultRowHeight="12.75" outlineLevelRow="1"/>
  <cols>
    <col min="1" max="1" width="11.140625" style="3" customWidth="1"/>
    <col min="2" max="2" width="42.140625" style="24" customWidth="1"/>
    <col min="3" max="3" width="19.28515625" style="3" customWidth="1"/>
    <col min="4" max="5" width="24.7109375" style="3" customWidth="1"/>
    <col min="6" max="6" width="16.5703125" style="3" customWidth="1"/>
    <col min="7" max="7" width="16.5703125" style="87" customWidth="1"/>
    <col min="8" max="10" width="16.28515625" style="26" hidden="1" customWidth="1"/>
    <col min="11" max="12" width="13.28515625" style="3" customWidth="1"/>
    <col min="13" max="13" width="14.140625" style="3" customWidth="1"/>
    <col min="14" max="15" width="14.140625" style="87" customWidth="1"/>
    <col min="16" max="16" width="14.140625" style="3" customWidth="1"/>
    <col min="17" max="19" width="11.85546875" style="3" hidden="1" customWidth="1"/>
    <col min="20" max="20" width="14.7109375" style="3" hidden="1" customWidth="1"/>
    <col min="21" max="23" width="11.85546875" style="3" hidden="1" customWidth="1"/>
    <col min="24" max="24" width="14.5703125" style="3" hidden="1" customWidth="1"/>
    <col min="25" max="30" width="14.140625" style="3" customWidth="1"/>
    <col min="31" max="31" width="35.7109375" style="3" customWidth="1"/>
    <col min="32" max="32" width="8.28515625" style="12" customWidth="1"/>
    <col min="33" max="33" width="11.28515625" style="12" customWidth="1"/>
    <col min="34" max="34" width="8.140625" style="13" customWidth="1"/>
    <col min="35" max="35" width="6.85546875" style="13" customWidth="1"/>
    <col min="36" max="36" width="9.5703125" style="13" customWidth="1"/>
    <col min="37" max="37" width="6.42578125" style="13" customWidth="1"/>
    <col min="38" max="38" width="8.42578125" style="13" customWidth="1"/>
    <col min="39" max="39" width="11.42578125" style="13" customWidth="1"/>
    <col min="40" max="40" width="9" style="13" customWidth="1"/>
    <col min="41" max="41" width="7.7109375" style="13" customWidth="1"/>
    <col min="42" max="42" width="9.140625" style="13"/>
    <col min="43" max="43" width="7" style="13" customWidth="1"/>
    <col min="44" max="44" width="7.7109375" style="13" customWidth="1"/>
    <col min="45" max="45" width="10.7109375" style="13" customWidth="1"/>
    <col min="46" max="46" width="8.42578125" style="13" customWidth="1"/>
    <col min="47" max="53" width="8.28515625" style="13" customWidth="1"/>
    <col min="54" max="54" width="9.85546875" style="13" customWidth="1"/>
    <col min="55" max="55" width="7" style="13" customWidth="1"/>
    <col min="56" max="56" width="7.85546875" style="13" customWidth="1"/>
    <col min="57" max="57" width="11" style="13" customWidth="1"/>
    <col min="58" max="58" width="7.7109375" style="13" customWidth="1"/>
    <col min="59" max="59" width="8.85546875" style="13" customWidth="1"/>
    <col min="60" max="16384" width="9.140625" style="13"/>
  </cols>
  <sheetData>
    <row r="1" spans="1:64" s="8" customFormat="1" ht="15.75" outlineLevel="1">
      <c r="A1" s="1"/>
      <c r="B1" s="2"/>
      <c r="C1" s="3"/>
      <c r="D1" s="1"/>
      <c r="E1" s="1"/>
      <c r="F1" s="1"/>
      <c r="G1" s="1"/>
      <c r="H1" s="4"/>
      <c r="I1" s="4"/>
      <c r="J1" s="4"/>
      <c r="K1" s="1"/>
      <c r="L1" s="1"/>
      <c r="M1" s="1"/>
      <c r="N1" s="5"/>
      <c r="O1" s="5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6" t="s">
        <v>0</v>
      </c>
      <c r="AF1" s="7"/>
      <c r="AG1" s="7"/>
    </row>
    <row r="2" spans="1:64" s="8" customFormat="1" ht="15.75" outlineLevel="1">
      <c r="A2" s="1"/>
      <c r="B2" s="2"/>
      <c r="C2" s="3"/>
      <c r="D2" s="1"/>
      <c r="E2" s="1"/>
      <c r="F2" s="1"/>
      <c r="G2" s="1"/>
      <c r="H2" s="4"/>
      <c r="I2" s="4"/>
      <c r="J2" s="4"/>
      <c r="K2" s="1"/>
      <c r="L2" s="1"/>
      <c r="M2" s="1"/>
      <c r="N2" s="5"/>
      <c r="O2" s="5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9" t="s">
        <v>1</v>
      </c>
      <c r="AF2" s="7"/>
      <c r="AG2" s="7"/>
    </row>
    <row r="3" spans="1:64" s="8" customFormat="1" ht="15.75" outlineLevel="1">
      <c r="A3" s="1"/>
      <c r="B3" s="2"/>
      <c r="C3" s="3"/>
      <c r="D3" s="1"/>
      <c r="E3" s="1"/>
      <c r="F3" s="1"/>
      <c r="G3" s="1"/>
      <c r="H3" s="4"/>
      <c r="I3" s="4"/>
      <c r="J3" s="4"/>
      <c r="K3" s="1"/>
      <c r="L3" s="1"/>
      <c r="M3" s="1"/>
      <c r="N3" s="5"/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9" t="s">
        <v>2</v>
      </c>
      <c r="AF3" s="7"/>
      <c r="AG3" s="7"/>
    </row>
    <row r="4" spans="1:64" ht="18.75" outlineLevel="1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  <c r="O4" s="11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1:64" ht="18.75" outlineLevel="1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  <c r="O5" s="15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6"/>
      <c r="AG5" s="16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</row>
    <row r="6" spans="1:64" ht="18.75" outlineLevel="1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9"/>
      <c r="AG6" s="19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</row>
    <row r="7" spans="1:64" ht="15.75" outlineLevel="1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2"/>
      <c r="AG7" s="22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</row>
    <row r="8" spans="1:64" ht="18.75" outlineLevel="1">
      <c r="C8" s="25"/>
      <c r="G8" s="3"/>
      <c r="N8" s="3"/>
      <c r="O8" s="3"/>
    </row>
    <row r="9" spans="1:64" ht="18.75" outlineLevel="1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16"/>
      <c r="AG9" s="16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</row>
    <row r="10" spans="1:64" ht="18.75" outlineLevel="1">
      <c r="A10" s="28"/>
      <c r="B10" s="28"/>
      <c r="C10" s="29"/>
      <c r="D10" s="28"/>
      <c r="E10" s="28"/>
      <c r="F10" s="28"/>
      <c r="G10" s="28"/>
      <c r="H10" s="30"/>
      <c r="I10" s="30"/>
      <c r="J10" s="30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16"/>
      <c r="AG10" s="16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</row>
    <row r="11" spans="1:64" ht="18.75" outlineLevel="1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31"/>
      <c r="AG11" s="31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</row>
    <row r="12" spans="1:64" outlineLevel="1">
      <c r="A12" s="33" t="s">
        <v>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</row>
    <row r="13" spans="1:64" ht="15.75" outlineLevel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6"/>
      <c r="Z13" s="36"/>
      <c r="AA13" s="36"/>
      <c r="AB13" s="36"/>
      <c r="AC13" s="36"/>
      <c r="AD13" s="36"/>
      <c r="AE13" s="36"/>
    </row>
    <row r="14" spans="1:64" ht="15.75" outlineLevel="1">
      <c r="A14" s="36"/>
      <c r="B14" s="36"/>
      <c r="C14" s="37"/>
      <c r="D14" s="36"/>
      <c r="E14" s="36"/>
      <c r="F14" s="36"/>
      <c r="G14" s="36"/>
      <c r="H14" s="38"/>
      <c r="I14" s="38"/>
      <c r="J14" s="38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64" ht="15.75">
      <c r="A15" s="36"/>
      <c r="B15" s="36"/>
      <c r="C15" s="37"/>
      <c r="D15" s="36"/>
      <c r="E15" s="36"/>
      <c r="F15" s="36"/>
      <c r="G15" s="39"/>
      <c r="H15" s="38"/>
      <c r="I15" s="38"/>
      <c r="J15" s="38"/>
      <c r="K15" s="36"/>
      <c r="L15" s="36"/>
      <c r="M15" s="36"/>
      <c r="N15" s="39"/>
      <c r="O15" s="39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64" ht="15.75">
      <c r="A16" s="36"/>
      <c r="B16" s="36"/>
      <c r="C16" s="37"/>
      <c r="D16" s="36"/>
      <c r="E16" s="36"/>
      <c r="F16" s="36"/>
      <c r="G16" s="39"/>
      <c r="H16" s="38"/>
      <c r="I16" s="38"/>
      <c r="J16" s="38"/>
      <c r="K16" s="36"/>
      <c r="L16" s="36"/>
      <c r="M16" s="36"/>
      <c r="N16" s="36"/>
      <c r="O16" s="36"/>
      <c r="P16" s="36"/>
      <c r="Q16" s="40"/>
      <c r="R16" s="40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3" ht="42.75" customHeight="1">
      <c r="A17" s="41" t="s">
        <v>10</v>
      </c>
      <c r="B17" s="41" t="s">
        <v>11</v>
      </c>
      <c r="C17" s="41" t="s">
        <v>12</v>
      </c>
      <c r="D17" s="42" t="s">
        <v>13</v>
      </c>
      <c r="E17" s="43" t="s">
        <v>14</v>
      </c>
      <c r="F17" s="44" t="s">
        <v>15</v>
      </c>
      <c r="G17" s="45"/>
      <c r="H17" s="46" t="s">
        <v>16</v>
      </c>
      <c r="I17" s="46" t="s">
        <v>17</v>
      </c>
      <c r="J17" s="46" t="s">
        <v>18</v>
      </c>
      <c r="K17" s="41" t="s">
        <v>19</v>
      </c>
      <c r="L17" s="41"/>
      <c r="M17" s="47" t="s">
        <v>20</v>
      </c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9"/>
      <c r="Y17" s="50" t="s">
        <v>21</v>
      </c>
      <c r="Z17" s="42"/>
      <c r="AA17" s="50" t="s">
        <v>22</v>
      </c>
      <c r="AB17" s="51"/>
      <c r="AC17" s="51"/>
      <c r="AD17" s="42"/>
      <c r="AE17" s="41" t="s">
        <v>23</v>
      </c>
    </row>
    <row r="18" spans="1:33" ht="62.25" customHeight="1">
      <c r="A18" s="41"/>
      <c r="B18" s="41"/>
      <c r="C18" s="41"/>
      <c r="D18" s="52"/>
      <c r="E18" s="53"/>
      <c r="F18" s="54"/>
      <c r="G18" s="55"/>
      <c r="H18" s="56"/>
      <c r="I18" s="56"/>
      <c r="J18" s="56"/>
      <c r="K18" s="41"/>
      <c r="L18" s="41"/>
      <c r="M18" s="57" t="s">
        <v>24</v>
      </c>
      <c r="N18" s="58"/>
      <c r="O18" s="47" t="s">
        <v>25</v>
      </c>
      <c r="P18" s="49"/>
      <c r="Q18" s="41" t="s">
        <v>26</v>
      </c>
      <c r="R18" s="41"/>
      <c r="S18" s="41" t="s">
        <v>27</v>
      </c>
      <c r="T18" s="41"/>
      <c r="U18" s="41" t="s">
        <v>28</v>
      </c>
      <c r="V18" s="41"/>
      <c r="W18" s="41" t="s">
        <v>29</v>
      </c>
      <c r="X18" s="41"/>
      <c r="Y18" s="59"/>
      <c r="Z18" s="60"/>
      <c r="AA18" s="57" t="s">
        <v>30</v>
      </c>
      <c r="AB18" s="58"/>
      <c r="AC18" s="57" t="s">
        <v>31</v>
      </c>
      <c r="AD18" s="58"/>
      <c r="AE18" s="41"/>
    </row>
    <row r="19" spans="1:33" ht="126.75" customHeight="1">
      <c r="A19" s="41"/>
      <c r="B19" s="41"/>
      <c r="C19" s="41"/>
      <c r="D19" s="60"/>
      <c r="E19" s="61"/>
      <c r="F19" s="62" t="s">
        <v>32</v>
      </c>
      <c r="G19" s="62" t="s">
        <v>33</v>
      </c>
      <c r="H19" s="63"/>
      <c r="I19" s="63"/>
      <c r="J19" s="63"/>
      <c r="K19" s="62" t="s">
        <v>32</v>
      </c>
      <c r="L19" s="62" t="s">
        <v>33</v>
      </c>
      <c r="M19" s="62" t="s">
        <v>32</v>
      </c>
      <c r="N19" s="62" t="s">
        <v>34</v>
      </c>
      <c r="O19" s="62" t="s">
        <v>32</v>
      </c>
      <c r="P19" s="62" t="s">
        <v>35</v>
      </c>
      <c r="Q19" s="64" t="s">
        <v>24</v>
      </c>
      <c r="R19" s="64" t="s">
        <v>25</v>
      </c>
      <c r="S19" s="64" t="s">
        <v>24</v>
      </c>
      <c r="T19" s="64" t="s">
        <v>25</v>
      </c>
      <c r="U19" s="64" t="s">
        <v>24</v>
      </c>
      <c r="V19" s="64" t="s">
        <v>25</v>
      </c>
      <c r="W19" s="64" t="s">
        <v>24</v>
      </c>
      <c r="X19" s="64" t="s">
        <v>25</v>
      </c>
      <c r="Y19" s="62" t="s">
        <v>32</v>
      </c>
      <c r="Z19" s="62" t="s">
        <v>33</v>
      </c>
      <c r="AA19" s="62" t="s">
        <v>32</v>
      </c>
      <c r="AB19" s="62" t="s">
        <v>36</v>
      </c>
      <c r="AC19" s="62" t="s">
        <v>32</v>
      </c>
      <c r="AD19" s="62" t="s">
        <v>36</v>
      </c>
      <c r="AE19" s="41"/>
    </row>
    <row r="20" spans="1:33" ht="15.75">
      <c r="A20" s="64">
        <v>1</v>
      </c>
      <c r="B20" s="64">
        <v>2</v>
      </c>
      <c r="C20" s="64">
        <v>3</v>
      </c>
      <c r="D20" s="64">
        <v>4</v>
      </c>
      <c r="E20" s="64">
        <v>5</v>
      </c>
      <c r="F20" s="64">
        <v>6</v>
      </c>
      <c r="G20" s="65">
        <v>7</v>
      </c>
      <c r="H20" s="66">
        <v>51</v>
      </c>
      <c r="I20" s="66">
        <v>52</v>
      </c>
      <c r="J20" s="66">
        <v>53</v>
      </c>
      <c r="K20" s="64">
        <v>8</v>
      </c>
      <c r="L20" s="64">
        <v>9</v>
      </c>
      <c r="M20" s="64">
        <v>10</v>
      </c>
      <c r="N20" s="64">
        <v>11</v>
      </c>
      <c r="O20" s="64">
        <v>12</v>
      </c>
      <c r="P20" s="64">
        <v>13</v>
      </c>
      <c r="Q20" s="64">
        <v>14</v>
      </c>
      <c r="R20" s="64">
        <v>15</v>
      </c>
      <c r="S20" s="64">
        <v>16</v>
      </c>
      <c r="T20" s="64">
        <v>17</v>
      </c>
      <c r="U20" s="64">
        <v>18</v>
      </c>
      <c r="V20" s="64">
        <v>19</v>
      </c>
      <c r="W20" s="64">
        <v>20</v>
      </c>
      <c r="X20" s="64">
        <v>21</v>
      </c>
      <c r="Y20" s="64">
        <v>14</v>
      </c>
      <c r="Z20" s="64">
        <v>15</v>
      </c>
      <c r="AA20" s="64">
        <v>16</v>
      </c>
      <c r="AB20" s="64">
        <v>17</v>
      </c>
      <c r="AC20" s="64">
        <v>18</v>
      </c>
      <c r="AD20" s="64">
        <v>19</v>
      </c>
      <c r="AE20" s="64">
        <v>20</v>
      </c>
    </row>
    <row r="21" spans="1:33" ht="31.5">
      <c r="A21" s="67">
        <v>0</v>
      </c>
      <c r="B21" s="68" t="s">
        <v>37</v>
      </c>
      <c r="C21" s="67" t="s">
        <v>38</v>
      </c>
      <c r="D21" s="69">
        <f>SUM(D22:D27)</f>
        <v>58.302246994833553</v>
      </c>
      <c r="E21" s="69">
        <f>SUM(E22:E27)</f>
        <v>482.62633036320284</v>
      </c>
      <c r="F21" s="69">
        <f>SUM(F22:F27)</f>
        <v>11.541423545454549</v>
      </c>
      <c r="G21" s="69">
        <f>SUM(G22:G27)</f>
        <v>112.99053651000001</v>
      </c>
      <c r="H21" s="70">
        <f t="shared" ref="H21:X21" si="0">SUM(H22:H27)</f>
        <v>0</v>
      </c>
      <c r="I21" s="70">
        <f t="shared" si="0"/>
        <v>0</v>
      </c>
      <c r="J21" s="70">
        <f t="shared" si="0"/>
        <v>176.21999999999997</v>
      </c>
      <c r="K21" s="69">
        <f t="shared" si="0"/>
        <v>46.760823449379018</v>
      </c>
      <c r="L21" s="69">
        <f t="shared" si="0"/>
        <v>369.63579385320281</v>
      </c>
      <c r="M21" s="69">
        <f t="shared" si="0"/>
        <v>17.96418381307457</v>
      </c>
      <c r="N21" s="69">
        <f t="shared" si="0"/>
        <v>175.86935953</v>
      </c>
      <c r="O21" s="69">
        <f t="shared" si="0"/>
        <v>12.760238636363637</v>
      </c>
      <c r="P21" s="69">
        <f t="shared" si="0"/>
        <v>124.92273624999999</v>
      </c>
      <c r="Q21" s="69">
        <f t="shared" si="0"/>
        <v>3.6202940899999998</v>
      </c>
      <c r="R21" s="69">
        <f t="shared" si="0"/>
        <v>3.6202940899999998</v>
      </c>
      <c r="S21" s="69">
        <f t="shared" si="0"/>
        <v>13.344264313333333</v>
      </c>
      <c r="T21" s="69">
        <f t="shared" si="0"/>
        <v>24.772337409999999</v>
      </c>
      <c r="U21" s="69">
        <f t="shared" si="0"/>
        <v>13.344264313333333</v>
      </c>
      <c r="V21" s="69">
        <f t="shared" si="0"/>
        <v>13.722759519999999</v>
      </c>
      <c r="W21" s="69">
        <f t="shared" si="0"/>
        <v>145.56053681333333</v>
      </c>
      <c r="X21" s="69">
        <f t="shared" si="0"/>
        <v>82.807345229999996</v>
      </c>
      <c r="Y21" s="69">
        <f>SUM(Y22:Y27)</f>
        <v>34.000584813015379</v>
      </c>
      <c r="Z21" s="69">
        <f>SUM(Z22:Z27)</f>
        <v>244.71305760320283</v>
      </c>
      <c r="AA21" s="69">
        <f t="shared" ref="AA21:AA49" si="1">O21-M21</f>
        <v>-5.203945176710933</v>
      </c>
      <c r="AB21" s="69">
        <f>(R21+T21+V21+X21)-(Q21+S21+U21+W21)</f>
        <v>-50.946623280000011</v>
      </c>
      <c r="AC21" s="71">
        <f>AA21/M21</f>
        <v>-0.28968447611426873</v>
      </c>
      <c r="AD21" s="71">
        <f>AB21/N21</f>
        <v>-0.28968447611426867</v>
      </c>
      <c r="AE21" s="72" t="s">
        <v>39</v>
      </c>
      <c r="AF21" s="73"/>
      <c r="AG21" s="73"/>
    </row>
    <row r="22" spans="1:33" ht="15.75">
      <c r="A22" s="74" t="s">
        <v>40</v>
      </c>
      <c r="B22" s="75" t="s">
        <v>41</v>
      </c>
      <c r="C22" s="74" t="s">
        <v>38</v>
      </c>
      <c r="D22" s="76">
        <f t="shared" ref="D22:X22" si="2">SUM(D28)</f>
        <v>0</v>
      </c>
      <c r="E22" s="76">
        <f>SUM(E28)</f>
        <v>0</v>
      </c>
      <c r="F22" s="76">
        <f>SUM(F28)</f>
        <v>0</v>
      </c>
      <c r="G22" s="76">
        <f>SUM(G28)</f>
        <v>0</v>
      </c>
      <c r="H22" s="77">
        <f t="shared" si="2"/>
        <v>0</v>
      </c>
      <c r="I22" s="77">
        <f t="shared" si="2"/>
        <v>0</v>
      </c>
      <c r="J22" s="77">
        <f t="shared" si="2"/>
        <v>0</v>
      </c>
      <c r="K22" s="76">
        <f t="shared" si="2"/>
        <v>0</v>
      </c>
      <c r="L22" s="76">
        <f t="shared" si="2"/>
        <v>0</v>
      </c>
      <c r="M22" s="76">
        <f>SUM(M28)</f>
        <v>0</v>
      </c>
      <c r="N22" s="76">
        <f>SUM(N28)</f>
        <v>0</v>
      </c>
      <c r="O22" s="76">
        <f>SUM(O28)</f>
        <v>0</v>
      </c>
      <c r="P22" s="76">
        <f>SUM(P28)</f>
        <v>0</v>
      </c>
      <c r="Q22" s="76">
        <f t="shared" si="2"/>
        <v>0</v>
      </c>
      <c r="R22" s="76">
        <f t="shared" si="2"/>
        <v>0</v>
      </c>
      <c r="S22" s="76">
        <f t="shared" si="2"/>
        <v>0</v>
      </c>
      <c r="T22" s="76">
        <f t="shared" si="2"/>
        <v>0</v>
      </c>
      <c r="U22" s="76">
        <f t="shared" si="2"/>
        <v>0</v>
      </c>
      <c r="V22" s="76">
        <f t="shared" si="2"/>
        <v>0</v>
      </c>
      <c r="W22" s="76">
        <f t="shared" si="2"/>
        <v>0</v>
      </c>
      <c r="X22" s="76">
        <f t="shared" si="2"/>
        <v>0</v>
      </c>
      <c r="Y22" s="76">
        <f>SUM(Y28)</f>
        <v>0</v>
      </c>
      <c r="Z22" s="76">
        <f>SUM(Z28)</f>
        <v>0</v>
      </c>
      <c r="AA22" s="76">
        <f t="shared" si="1"/>
        <v>0</v>
      </c>
      <c r="AB22" s="76">
        <f t="shared" ref="AB22:AB79" si="3">(R22+T22+V22+X22)-(Q22+S22+U22+W22)</f>
        <v>0</v>
      </c>
      <c r="AC22" s="78">
        <v>0</v>
      </c>
      <c r="AD22" s="78" t="s">
        <v>39</v>
      </c>
      <c r="AE22" s="65" t="s">
        <v>39</v>
      </c>
      <c r="AF22" s="73"/>
      <c r="AG22" s="73"/>
    </row>
    <row r="23" spans="1:33" ht="31.5">
      <c r="A23" s="74" t="s">
        <v>42</v>
      </c>
      <c r="B23" s="75" t="s">
        <v>43</v>
      </c>
      <c r="C23" s="74" t="s">
        <v>38</v>
      </c>
      <c r="D23" s="76">
        <f t="shared" ref="D23:X23" si="4">SUM(D46)</f>
        <v>19.718356126871932</v>
      </c>
      <c r="E23" s="76">
        <f>SUM(E46)</f>
        <v>161.67909920446948</v>
      </c>
      <c r="F23" s="76">
        <f>SUM(F46)</f>
        <v>2.9155807722165479</v>
      </c>
      <c r="G23" s="76">
        <f>SUM(G46)</f>
        <v>28.543535760000005</v>
      </c>
      <c r="H23" s="77">
        <f t="shared" si="4"/>
        <v>0</v>
      </c>
      <c r="I23" s="77">
        <f t="shared" si="4"/>
        <v>0</v>
      </c>
      <c r="J23" s="77">
        <f t="shared" si="4"/>
        <v>29.369999999999997</v>
      </c>
      <c r="K23" s="76">
        <f t="shared" si="4"/>
        <v>16.802775354655385</v>
      </c>
      <c r="L23" s="76">
        <f t="shared" si="4"/>
        <v>133.13556344446948</v>
      </c>
      <c r="M23" s="76">
        <f>SUM(M46)</f>
        <v>2.5605863207354447</v>
      </c>
      <c r="N23" s="76">
        <f>SUM(N46)</f>
        <v>25.068140080000006</v>
      </c>
      <c r="O23" s="76">
        <f>SUM(O46)</f>
        <v>2.5282780939734422</v>
      </c>
      <c r="P23" s="76">
        <f>SUM(P46)</f>
        <v>24.751842539999998</v>
      </c>
      <c r="Q23" s="76">
        <f t="shared" si="4"/>
        <v>1.0262779</v>
      </c>
      <c r="R23" s="76">
        <f t="shared" si="4"/>
        <v>1.0262779</v>
      </c>
      <c r="S23" s="76">
        <f t="shared" si="4"/>
        <v>4.276229306666667</v>
      </c>
      <c r="T23" s="76">
        <f t="shared" si="4"/>
        <v>2.72328145</v>
      </c>
      <c r="U23" s="76">
        <f t="shared" si="4"/>
        <v>4.276229306666667</v>
      </c>
      <c r="V23" s="76">
        <f t="shared" si="4"/>
        <v>6.1944782199999997</v>
      </c>
      <c r="W23" s="76">
        <f t="shared" si="4"/>
        <v>15.489403566666667</v>
      </c>
      <c r="X23" s="76">
        <f t="shared" si="4"/>
        <v>14.807804969999999</v>
      </c>
      <c r="Y23" s="76">
        <f>SUM(Y46)</f>
        <v>14.274497260681942</v>
      </c>
      <c r="Z23" s="76">
        <f>SUM(Z46)</f>
        <v>108.38372090446948</v>
      </c>
      <c r="AA23" s="76">
        <f t="shared" si="1"/>
        <v>-3.2308226762002512E-2</v>
      </c>
      <c r="AB23" s="76">
        <f t="shared" si="3"/>
        <v>-0.31629754000000077</v>
      </c>
      <c r="AC23" s="78">
        <f>AA23/M23</f>
        <v>-1.261751127090417E-2</v>
      </c>
      <c r="AD23" s="79">
        <f t="shared" ref="AD23:AD79" si="5">IFERROR((AB23)/(Q23+S23+U23+W23),"нд")</f>
        <v>-1.2617511270904019E-2</v>
      </c>
      <c r="AE23" s="65" t="s">
        <v>39</v>
      </c>
      <c r="AF23" s="73"/>
      <c r="AG23" s="73"/>
    </row>
    <row r="24" spans="1:33" ht="63">
      <c r="A24" s="74" t="s">
        <v>44</v>
      </c>
      <c r="B24" s="75" t="s">
        <v>45</v>
      </c>
      <c r="C24" s="74" t="s">
        <v>38</v>
      </c>
      <c r="D24" s="76">
        <f>SUM(D68)</f>
        <v>0</v>
      </c>
      <c r="E24" s="76">
        <f>SUM(E68)</f>
        <v>0</v>
      </c>
      <c r="F24" s="76">
        <f>SUM(F68)</f>
        <v>0</v>
      </c>
      <c r="G24" s="76">
        <f>SUM(G68)</f>
        <v>0</v>
      </c>
      <c r="H24" s="76">
        <v>0</v>
      </c>
      <c r="I24" s="76">
        <v>0</v>
      </c>
      <c r="J24" s="76">
        <v>0</v>
      </c>
      <c r="K24" s="76">
        <f t="shared" ref="K24:P24" si="6">SUM(K68)</f>
        <v>0</v>
      </c>
      <c r="L24" s="76">
        <f t="shared" si="6"/>
        <v>0</v>
      </c>
      <c r="M24" s="76">
        <f t="shared" si="6"/>
        <v>0</v>
      </c>
      <c r="N24" s="76">
        <f t="shared" si="6"/>
        <v>0</v>
      </c>
      <c r="O24" s="76">
        <f t="shared" si="6"/>
        <v>0</v>
      </c>
      <c r="P24" s="76">
        <f t="shared" si="6"/>
        <v>0</v>
      </c>
      <c r="Q24" s="76">
        <v>0</v>
      </c>
      <c r="R24" s="76">
        <v>0</v>
      </c>
      <c r="S24" s="76">
        <v>0</v>
      </c>
      <c r="T24" s="76">
        <v>0</v>
      </c>
      <c r="U24" s="76">
        <v>0</v>
      </c>
      <c r="V24" s="76">
        <v>0</v>
      </c>
      <c r="W24" s="76">
        <v>0</v>
      </c>
      <c r="X24" s="76">
        <v>0</v>
      </c>
      <c r="Y24" s="76">
        <f>SUM(Y68)</f>
        <v>0</v>
      </c>
      <c r="Z24" s="76">
        <f>SUM(Z68)</f>
        <v>0</v>
      </c>
      <c r="AA24" s="76">
        <f t="shared" si="1"/>
        <v>0</v>
      </c>
      <c r="AB24" s="76">
        <f t="shared" si="3"/>
        <v>0</v>
      </c>
      <c r="AC24" s="78">
        <v>0</v>
      </c>
      <c r="AD24" s="79" t="str">
        <f t="shared" si="5"/>
        <v>нд</v>
      </c>
      <c r="AE24" s="65" t="s">
        <v>39</v>
      </c>
      <c r="AF24" s="73"/>
      <c r="AG24" s="73"/>
    </row>
    <row r="25" spans="1:33" ht="31.5">
      <c r="A25" s="74" t="s">
        <v>46</v>
      </c>
      <c r="B25" s="75" t="s">
        <v>47</v>
      </c>
      <c r="C25" s="74" t="s">
        <v>38</v>
      </c>
      <c r="D25" s="76">
        <f t="shared" ref="D25:X25" si="7">SUM(D71)</f>
        <v>25.895667971580547</v>
      </c>
      <c r="E25" s="76">
        <f>SUM(E71)</f>
        <v>224.47361702552001</v>
      </c>
      <c r="F25" s="76">
        <f>SUM(F71)</f>
        <v>7.0287946741573055</v>
      </c>
      <c r="G25" s="76">
        <f>SUM(G71)</f>
        <v>68.811899860000011</v>
      </c>
      <c r="H25" s="77">
        <f t="shared" si="7"/>
        <v>0</v>
      </c>
      <c r="I25" s="77">
        <f t="shared" si="7"/>
        <v>0</v>
      </c>
      <c r="J25" s="77">
        <f t="shared" si="7"/>
        <v>58.739999999999995</v>
      </c>
      <c r="K25" s="76">
        <f t="shared" si="7"/>
        <v>18.866873297423243</v>
      </c>
      <c r="L25" s="76">
        <f t="shared" si="7"/>
        <v>155.66171716552</v>
      </c>
      <c r="M25" s="76">
        <f>SUM(M71)</f>
        <v>7.92875690909091</v>
      </c>
      <c r="N25" s="76">
        <f>SUM(N71)</f>
        <v>77.622530140000009</v>
      </c>
      <c r="O25" s="76">
        <f>SUM(O71)</f>
        <v>7.9720768559754855</v>
      </c>
      <c r="P25" s="76">
        <f>SUM(P71)</f>
        <v>78.046632419999995</v>
      </c>
      <c r="Q25" s="76">
        <f t="shared" si="7"/>
        <v>2.5940161900000001</v>
      </c>
      <c r="R25" s="76">
        <f t="shared" si="7"/>
        <v>2.5940161900000001</v>
      </c>
      <c r="S25" s="76">
        <f t="shared" si="7"/>
        <v>9.0680350066666673</v>
      </c>
      <c r="T25" s="76">
        <f t="shared" si="7"/>
        <v>22.049055959999997</v>
      </c>
      <c r="U25" s="76">
        <f t="shared" si="7"/>
        <v>9.0680350066666673</v>
      </c>
      <c r="V25" s="76">
        <f t="shared" si="7"/>
        <v>5.5282812999999988</v>
      </c>
      <c r="W25" s="76">
        <f t="shared" si="7"/>
        <v>56.892443936666659</v>
      </c>
      <c r="X25" s="76">
        <f t="shared" si="7"/>
        <v>47.875278969999997</v>
      </c>
      <c r="Y25" s="76">
        <f>SUM(Y71)</f>
        <v>10.894796441447758</v>
      </c>
      <c r="Z25" s="76">
        <f>SUM(Z71)</f>
        <v>77.615084745519994</v>
      </c>
      <c r="AA25" s="76">
        <f t="shared" si="1"/>
        <v>4.3319946884575522E-2</v>
      </c>
      <c r="AB25" s="76">
        <f t="shared" si="3"/>
        <v>0.42410227999999961</v>
      </c>
      <c r="AC25" s="78">
        <f>AA25/M25</f>
        <v>5.463649268261205E-3</v>
      </c>
      <c r="AD25" s="79">
        <f t="shared" si="5"/>
        <v>5.4636492682612735E-3</v>
      </c>
      <c r="AE25" s="65" t="s">
        <v>39</v>
      </c>
      <c r="AF25" s="73"/>
      <c r="AG25" s="73"/>
    </row>
    <row r="26" spans="1:33" ht="47.25">
      <c r="A26" s="74" t="s">
        <v>48</v>
      </c>
      <c r="B26" s="75" t="s">
        <v>49</v>
      </c>
      <c r="C26" s="74" t="s">
        <v>38</v>
      </c>
      <c r="D26" s="76">
        <f t="shared" ref="D26:X27" si="8">SUM(D78)</f>
        <v>0</v>
      </c>
      <c r="E26" s="76">
        <f t="shared" si="8"/>
        <v>0</v>
      </c>
      <c r="F26" s="76">
        <f t="shared" si="8"/>
        <v>0</v>
      </c>
      <c r="G26" s="76">
        <f t="shared" si="8"/>
        <v>0</v>
      </c>
      <c r="H26" s="77">
        <f t="shared" si="8"/>
        <v>0</v>
      </c>
      <c r="I26" s="77">
        <f t="shared" si="8"/>
        <v>0</v>
      </c>
      <c r="J26" s="77">
        <f t="shared" si="8"/>
        <v>0</v>
      </c>
      <c r="K26" s="76">
        <f t="shared" si="8"/>
        <v>0</v>
      </c>
      <c r="L26" s="76">
        <f t="shared" si="8"/>
        <v>0</v>
      </c>
      <c r="M26" s="76">
        <f t="shared" si="8"/>
        <v>0</v>
      </c>
      <c r="N26" s="76">
        <f t="shared" si="8"/>
        <v>0</v>
      </c>
      <c r="O26" s="76">
        <f t="shared" si="8"/>
        <v>0</v>
      </c>
      <c r="P26" s="76">
        <f t="shared" si="8"/>
        <v>0</v>
      </c>
      <c r="Q26" s="76">
        <f t="shared" si="8"/>
        <v>0</v>
      </c>
      <c r="R26" s="76">
        <f t="shared" si="8"/>
        <v>0</v>
      </c>
      <c r="S26" s="76">
        <f t="shared" si="8"/>
        <v>0</v>
      </c>
      <c r="T26" s="76">
        <f t="shared" si="8"/>
        <v>0</v>
      </c>
      <c r="U26" s="76">
        <f t="shared" si="8"/>
        <v>0</v>
      </c>
      <c r="V26" s="76">
        <f t="shared" si="8"/>
        <v>0</v>
      </c>
      <c r="W26" s="76">
        <f t="shared" si="8"/>
        <v>0</v>
      </c>
      <c r="X26" s="76">
        <f t="shared" si="8"/>
        <v>0</v>
      </c>
      <c r="Y26" s="76">
        <f>SUM(Y78)</f>
        <v>0</v>
      </c>
      <c r="Z26" s="76">
        <f>SUM(Z78)</f>
        <v>0</v>
      </c>
      <c r="AA26" s="76">
        <f t="shared" si="1"/>
        <v>0</v>
      </c>
      <c r="AB26" s="76">
        <f t="shared" si="3"/>
        <v>0</v>
      </c>
      <c r="AC26" s="78">
        <v>0</v>
      </c>
      <c r="AD26" s="79" t="str">
        <f t="shared" si="5"/>
        <v>нд</v>
      </c>
      <c r="AE26" s="65" t="s">
        <v>39</v>
      </c>
      <c r="AF26" s="73"/>
      <c r="AG26" s="73"/>
    </row>
    <row r="27" spans="1:33" ht="31.5">
      <c r="A27" s="74" t="s">
        <v>50</v>
      </c>
      <c r="B27" s="75" t="s">
        <v>51</v>
      </c>
      <c r="C27" s="74" t="s">
        <v>38</v>
      </c>
      <c r="D27" s="76">
        <f t="shared" si="8"/>
        <v>12.688222896381081</v>
      </c>
      <c r="E27" s="76">
        <f t="shared" si="8"/>
        <v>96.473614133213346</v>
      </c>
      <c r="F27" s="76">
        <f t="shared" si="8"/>
        <v>1.5970480990806948</v>
      </c>
      <c r="G27" s="76">
        <f t="shared" si="8"/>
        <v>15.63510089</v>
      </c>
      <c r="H27" s="77">
        <f t="shared" si="8"/>
        <v>0</v>
      </c>
      <c r="I27" s="77">
        <f t="shared" si="8"/>
        <v>0</v>
      </c>
      <c r="J27" s="77">
        <f t="shared" si="8"/>
        <v>88.109999999999985</v>
      </c>
      <c r="K27" s="76">
        <f t="shared" si="8"/>
        <v>11.091174797300386</v>
      </c>
      <c r="L27" s="76">
        <f t="shared" si="8"/>
        <v>80.838513243213328</v>
      </c>
      <c r="M27" s="76">
        <f t="shared" si="8"/>
        <v>7.4748405832482137</v>
      </c>
      <c r="N27" s="76">
        <f t="shared" si="8"/>
        <v>73.178689309999996</v>
      </c>
      <c r="O27" s="76">
        <f t="shared" si="8"/>
        <v>2.2598836864147089</v>
      </c>
      <c r="P27" s="76">
        <f t="shared" si="8"/>
        <v>22.12426129</v>
      </c>
      <c r="Q27" s="76">
        <f t="shared" si="8"/>
        <v>0</v>
      </c>
      <c r="R27" s="76">
        <f t="shared" si="8"/>
        <v>0</v>
      </c>
      <c r="S27" s="76">
        <f t="shared" si="8"/>
        <v>0</v>
      </c>
      <c r="T27" s="76">
        <f t="shared" si="8"/>
        <v>0</v>
      </c>
      <c r="U27" s="76">
        <f t="shared" si="8"/>
        <v>0</v>
      </c>
      <c r="V27" s="76">
        <f t="shared" si="8"/>
        <v>2</v>
      </c>
      <c r="W27" s="76">
        <f t="shared" si="8"/>
        <v>73.178689309999996</v>
      </c>
      <c r="X27" s="76">
        <f t="shared" si="8"/>
        <v>20.12426129</v>
      </c>
      <c r="Y27" s="76">
        <f>SUM(Y79)</f>
        <v>8.831291110885676</v>
      </c>
      <c r="Z27" s="76">
        <f>SUM(Z79)</f>
        <v>58.714251953213335</v>
      </c>
      <c r="AA27" s="76">
        <f t="shared" si="1"/>
        <v>-5.2149568968335043</v>
      </c>
      <c r="AB27" s="76">
        <f t="shared" si="3"/>
        <v>-51.054428019999996</v>
      </c>
      <c r="AC27" s="78">
        <f>AA27/M27</f>
        <v>-0.69766797549110138</v>
      </c>
      <c r="AD27" s="79">
        <f t="shared" si="5"/>
        <v>-0.69766797549110138</v>
      </c>
      <c r="AE27" s="65" t="s">
        <v>39</v>
      </c>
      <c r="AF27" s="73"/>
      <c r="AG27" s="73"/>
    </row>
    <row r="28" spans="1:33" ht="31.5">
      <c r="A28" s="74" t="s">
        <v>52</v>
      </c>
      <c r="B28" s="75" t="s">
        <v>53</v>
      </c>
      <c r="C28" s="74" t="s">
        <v>38</v>
      </c>
      <c r="D28" s="76">
        <f t="shared" ref="D28:X28" si="9">SUM(D29,D33,D36,D43)</f>
        <v>0</v>
      </c>
      <c r="E28" s="76">
        <f>SUM(E29,E33,E36,E43)</f>
        <v>0</v>
      </c>
      <c r="F28" s="76">
        <f>SUM(F29,F33,F36,F43)</f>
        <v>0</v>
      </c>
      <c r="G28" s="76">
        <f>SUM(G29,G33,G36,G43)</f>
        <v>0</v>
      </c>
      <c r="H28" s="77">
        <f t="shared" si="9"/>
        <v>0</v>
      </c>
      <c r="I28" s="77">
        <f t="shared" si="9"/>
        <v>0</v>
      </c>
      <c r="J28" s="77">
        <f t="shared" si="9"/>
        <v>0</v>
      </c>
      <c r="K28" s="76">
        <f t="shared" si="9"/>
        <v>0</v>
      </c>
      <c r="L28" s="76">
        <f t="shared" si="9"/>
        <v>0</v>
      </c>
      <c r="M28" s="76">
        <f>SUM(M29,M33,M36,M43)</f>
        <v>0</v>
      </c>
      <c r="N28" s="76">
        <f>SUM(N29,N33,N36,N43)</f>
        <v>0</v>
      </c>
      <c r="O28" s="76">
        <f>SUM(O29,O33,O36,O43)</f>
        <v>0</v>
      </c>
      <c r="P28" s="76">
        <f>SUM(P29,P33,P36,P43)</f>
        <v>0</v>
      </c>
      <c r="Q28" s="76">
        <f t="shared" si="9"/>
        <v>0</v>
      </c>
      <c r="R28" s="76">
        <f t="shared" si="9"/>
        <v>0</v>
      </c>
      <c r="S28" s="76">
        <f t="shared" si="9"/>
        <v>0</v>
      </c>
      <c r="T28" s="76">
        <f t="shared" si="9"/>
        <v>0</v>
      </c>
      <c r="U28" s="76">
        <f t="shared" si="9"/>
        <v>0</v>
      </c>
      <c r="V28" s="76">
        <f t="shared" si="9"/>
        <v>0</v>
      </c>
      <c r="W28" s="76">
        <f t="shared" si="9"/>
        <v>0</v>
      </c>
      <c r="X28" s="76">
        <f t="shared" si="9"/>
        <v>0</v>
      </c>
      <c r="Y28" s="76">
        <f>SUM(Y29,Y33,Y36,Y43)</f>
        <v>0</v>
      </c>
      <c r="Z28" s="76">
        <f>SUM(Z29,Z33,Z36,Z43)</f>
        <v>0</v>
      </c>
      <c r="AA28" s="76">
        <f t="shared" si="1"/>
        <v>0</v>
      </c>
      <c r="AB28" s="76">
        <f t="shared" si="3"/>
        <v>0</v>
      </c>
      <c r="AC28" s="78">
        <v>0</v>
      </c>
      <c r="AD28" s="79" t="str">
        <f t="shared" si="5"/>
        <v>нд</v>
      </c>
      <c r="AE28" s="65" t="s">
        <v>39</v>
      </c>
      <c r="AF28" s="73"/>
      <c r="AG28" s="73"/>
    </row>
    <row r="29" spans="1:33" ht="47.25">
      <c r="A29" s="74" t="s">
        <v>54</v>
      </c>
      <c r="B29" s="75" t="s">
        <v>55</v>
      </c>
      <c r="C29" s="74" t="s">
        <v>38</v>
      </c>
      <c r="D29" s="76">
        <f t="shared" ref="D29:X29" si="10">SUM(D30:D32)</f>
        <v>0</v>
      </c>
      <c r="E29" s="76">
        <f>SUM(E30:E32)</f>
        <v>0</v>
      </c>
      <c r="F29" s="76">
        <f>SUM(F30:F32)</f>
        <v>0</v>
      </c>
      <c r="G29" s="76">
        <f>SUM(G30:G32)</f>
        <v>0</v>
      </c>
      <c r="H29" s="77">
        <f t="shared" si="10"/>
        <v>0</v>
      </c>
      <c r="I29" s="77">
        <f t="shared" si="10"/>
        <v>0</v>
      </c>
      <c r="J29" s="77">
        <f t="shared" si="10"/>
        <v>0</v>
      </c>
      <c r="K29" s="76">
        <f t="shared" si="10"/>
        <v>0</v>
      </c>
      <c r="L29" s="76">
        <f t="shared" si="10"/>
        <v>0</v>
      </c>
      <c r="M29" s="76">
        <f>SUM(M30:M32)</f>
        <v>0</v>
      </c>
      <c r="N29" s="76">
        <f>SUM(N30:N32)</f>
        <v>0</v>
      </c>
      <c r="O29" s="76">
        <f>SUM(O30:O32)</f>
        <v>0</v>
      </c>
      <c r="P29" s="76">
        <f>SUM(P30:P32)</f>
        <v>0</v>
      </c>
      <c r="Q29" s="76">
        <f t="shared" si="10"/>
        <v>0</v>
      </c>
      <c r="R29" s="76">
        <f t="shared" si="10"/>
        <v>0</v>
      </c>
      <c r="S29" s="76">
        <f t="shared" si="10"/>
        <v>0</v>
      </c>
      <c r="T29" s="76">
        <f t="shared" si="10"/>
        <v>0</v>
      </c>
      <c r="U29" s="76">
        <f t="shared" si="10"/>
        <v>0</v>
      </c>
      <c r="V29" s="76">
        <f t="shared" si="10"/>
        <v>0</v>
      </c>
      <c r="W29" s="76">
        <f t="shared" si="10"/>
        <v>0</v>
      </c>
      <c r="X29" s="76">
        <f t="shared" si="10"/>
        <v>0</v>
      </c>
      <c r="Y29" s="76">
        <f>SUM(Y30:Y32)</f>
        <v>0</v>
      </c>
      <c r="Z29" s="76">
        <f>SUM(Z30:Z32)</f>
        <v>0</v>
      </c>
      <c r="AA29" s="76">
        <f t="shared" si="1"/>
        <v>0</v>
      </c>
      <c r="AB29" s="76">
        <f t="shared" si="3"/>
        <v>0</v>
      </c>
      <c r="AC29" s="78">
        <v>0</v>
      </c>
      <c r="AD29" s="79" t="str">
        <f t="shared" si="5"/>
        <v>нд</v>
      </c>
      <c r="AE29" s="65" t="s">
        <v>39</v>
      </c>
      <c r="AF29" s="73"/>
      <c r="AG29" s="73"/>
    </row>
    <row r="30" spans="1:33" ht="78.75">
      <c r="A30" s="74" t="s">
        <v>56</v>
      </c>
      <c r="B30" s="75" t="s">
        <v>57</v>
      </c>
      <c r="C30" s="74" t="s">
        <v>38</v>
      </c>
      <c r="D30" s="76">
        <v>0</v>
      </c>
      <c r="E30" s="76">
        <v>0</v>
      </c>
      <c r="F30" s="76">
        <v>0</v>
      </c>
      <c r="G30" s="76">
        <v>0</v>
      </c>
      <c r="H30" s="77">
        <v>0</v>
      </c>
      <c r="I30" s="77">
        <v>0</v>
      </c>
      <c r="J30" s="77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0</v>
      </c>
      <c r="U30" s="76">
        <v>0</v>
      </c>
      <c r="V30" s="76">
        <v>0</v>
      </c>
      <c r="W30" s="76">
        <v>0</v>
      </c>
      <c r="X30" s="76">
        <v>0</v>
      </c>
      <c r="Y30" s="76">
        <v>0</v>
      </c>
      <c r="Z30" s="76">
        <v>0</v>
      </c>
      <c r="AA30" s="76">
        <f t="shared" si="1"/>
        <v>0</v>
      </c>
      <c r="AB30" s="76">
        <f t="shared" si="3"/>
        <v>0</v>
      </c>
      <c r="AC30" s="78">
        <v>0</v>
      </c>
      <c r="AD30" s="79" t="str">
        <f t="shared" si="5"/>
        <v>нд</v>
      </c>
      <c r="AE30" s="65" t="s">
        <v>39</v>
      </c>
      <c r="AF30" s="73"/>
      <c r="AG30" s="73"/>
    </row>
    <row r="31" spans="1:33" ht="78.75">
      <c r="A31" s="74" t="s">
        <v>58</v>
      </c>
      <c r="B31" s="75" t="s">
        <v>59</v>
      </c>
      <c r="C31" s="74" t="s">
        <v>38</v>
      </c>
      <c r="D31" s="76">
        <v>0</v>
      </c>
      <c r="E31" s="76">
        <v>0</v>
      </c>
      <c r="F31" s="76">
        <v>0</v>
      </c>
      <c r="G31" s="76">
        <v>0</v>
      </c>
      <c r="H31" s="77">
        <v>0</v>
      </c>
      <c r="I31" s="77">
        <v>0</v>
      </c>
      <c r="J31" s="77">
        <v>0</v>
      </c>
      <c r="K31" s="76">
        <v>0</v>
      </c>
      <c r="L31" s="76">
        <v>0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0</v>
      </c>
      <c r="U31" s="76">
        <v>0</v>
      </c>
      <c r="V31" s="76">
        <v>0</v>
      </c>
      <c r="W31" s="76">
        <v>0</v>
      </c>
      <c r="X31" s="76">
        <v>0</v>
      </c>
      <c r="Y31" s="76">
        <v>0</v>
      </c>
      <c r="Z31" s="76">
        <v>0</v>
      </c>
      <c r="AA31" s="76">
        <f t="shared" si="1"/>
        <v>0</v>
      </c>
      <c r="AB31" s="76">
        <f t="shared" si="3"/>
        <v>0</v>
      </c>
      <c r="AC31" s="78">
        <v>0</v>
      </c>
      <c r="AD31" s="79" t="str">
        <f t="shared" si="5"/>
        <v>нд</v>
      </c>
      <c r="AE31" s="65" t="s">
        <v>39</v>
      </c>
      <c r="AF31" s="73"/>
      <c r="AG31" s="73"/>
    </row>
    <row r="32" spans="1:33" ht="63">
      <c r="A32" s="74" t="s">
        <v>60</v>
      </c>
      <c r="B32" s="75" t="s">
        <v>61</v>
      </c>
      <c r="C32" s="74" t="s">
        <v>38</v>
      </c>
      <c r="D32" s="76">
        <v>0</v>
      </c>
      <c r="E32" s="76">
        <v>0</v>
      </c>
      <c r="F32" s="76">
        <v>0</v>
      </c>
      <c r="G32" s="76">
        <v>0</v>
      </c>
      <c r="H32" s="77">
        <v>0</v>
      </c>
      <c r="I32" s="77">
        <v>0</v>
      </c>
      <c r="J32" s="77">
        <v>0</v>
      </c>
      <c r="K32" s="76">
        <v>0</v>
      </c>
      <c r="L32" s="76">
        <v>0</v>
      </c>
      <c r="M32" s="76">
        <v>0</v>
      </c>
      <c r="N32" s="76">
        <v>0</v>
      </c>
      <c r="O32" s="76">
        <v>0</v>
      </c>
      <c r="P32" s="76">
        <v>0</v>
      </c>
      <c r="Q32" s="76">
        <v>0</v>
      </c>
      <c r="R32" s="76">
        <v>0</v>
      </c>
      <c r="S32" s="76">
        <v>0</v>
      </c>
      <c r="T32" s="76">
        <v>0</v>
      </c>
      <c r="U32" s="76">
        <v>0</v>
      </c>
      <c r="V32" s="76">
        <v>0</v>
      </c>
      <c r="W32" s="76">
        <v>0</v>
      </c>
      <c r="X32" s="76">
        <v>0</v>
      </c>
      <c r="Y32" s="76">
        <v>0</v>
      </c>
      <c r="Z32" s="76">
        <v>0</v>
      </c>
      <c r="AA32" s="76">
        <f t="shared" si="1"/>
        <v>0</v>
      </c>
      <c r="AB32" s="76">
        <f t="shared" si="3"/>
        <v>0</v>
      </c>
      <c r="AC32" s="78">
        <v>0</v>
      </c>
      <c r="AD32" s="79" t="str">
        <f t="shared" si="5"/>
        <v>нд</v>
      </c>
      <c r="AE32" s="65" t="s">
        <v>39</v>
      </c>
      <c r="AF32" s="73"/>
      <c r="AG32" s="73"/>
    </row>
    <row r="33" spans="1:33" ht="47.25">
      <c r="A33" s="74" t="s">
        <v>62</v>
      </c>
      <c r="B33" s="75" t="s">
        <v>63</v>
      </c>
      <c r="C33" s="74" t="s">
        <v>38</v>
      </c>
      <c r="D33" s="76">
        <f t="shared" ref="D33:X33" si="11">SUM(D34:D35)</f>
        <v>0</v>
      </c>
      <c r="E33" s="76">
        <f>SUM(E34:E35)</f>
        <v>0</v>
      </c>
      <c r="F33" s="76">
        <f>SUM(F34:F35)</f>
        <v>0</v>
      </c>
      <c r="G33" s="76">
        <f>SUM(G34:G35)</f>
        <v>0</v>
      </c>
      <c r="H33" s="77">
        <f t="shared" si="11"/>
        <v>0</v>
      </c>
      <c r="I33" s="77">
        <f t="shared" si="11"/>
        <v>0</v>
      </c>
      <c r="J33" s="77">
        <f t="shared" si="11"/>
        <v>0</v>
      </c>
      <c r="K33" s="76">
        <f t="shared" si="11"/>
        <v>0</v>
      </c>
      <c r="L33" s="76">
        <f t="shared" si="11"/>
        <v>0</v>
      </c>
      <c r="M33" s="76">
        <f>SUM(M34:M35)</f>
        <v>0</v>
      </c>
      <c r="N33" s="76">
        <f>SUM(N34:N35)</f>
        <v>0</v>
      </c>
      <c r="O33" s="76">
        <f>SUM(O34:O35)</f>
        <v>0</v>
      </c>
      <c r="P33" s="76">
        <f>SUM(P34:P35)</f>
        <v>0</v>
      </c>
      <c r="Q33" s="76">
        <f t="shared" si="11"/>
        <v>0</v>
      </c>
      <c r="R33" s="76">
        <f t="shared" si="11"/>
        <v>0</v>
      </c>
      <c r="S33" s="76">
        <f t="shared" si="11"/>
        <v>0</v>
      </c>
      <c r="T33" s="76">
        <f t="shared" si="11"/>
        <v>0</v>
      </c>
      <c r="U33" s="76">
        <f t="shared" si="11"/>
        <v>0</v>
      </c>
      <c r="V33" s="76">
        <f t="shared" si="11"/>
        <v>0</v>
      </c>
      <c r="W33" s="76">
        <f t="shared" si="11"/>
        <v>0</v>
      </c>
      <c r="X33" s="76">
        <f t="shared" si="11"/>
        <v>0</v>
      </c>
      <c r="Y33" s="76">
        <f>SUM(Y34:Y35)</f>
        <v>0</v>
      </c>
      <c r="Z33" s="76">
        <f>SUM(Z34:Z35)</f>
        <v>0</v>
      </c>
      <c r="AA33" s="76">
        <f t="shared" si="1"/>
        <v>0</v>
      </c>
      <c r="AB33" s="76">
        <f t="shared" si="3"/>
        <v>0</v>
      </c>
      <c r="AC33" s="78">
        <v>0</v>
      </c>
      <c r="AD33" s="79" t="str">
        <f t="shared" si="5"/>
        <v>нд</v>
      </c>
      <c r="AE33" s="65" t="s">
        <v>39</v>
      </c>
      <c r="AF33" s="73"/>
      <c r="AG33" s="73"/>
    </row>
    <row r="34" spans="1:33" ht="78.75">
      <c r="A34" s="74" t="s">
        <v>64</v>
      </c>
      <c r="B34" s="75" t="s">
        <v>65</v>
      </c>
      <c r="C34" s="74" t="s">
        <v>38</v>
      </c>
      <c r="D34" s="76">
        <v>0</v>
      </c>
      <c r="E34" s="76">
        <v>0</v>
      </c>
      <c r="F34" s="76">
        <v>0</v>
      </c>
      <c r="G34" s="76">
        <v>0</v>
      </c>
      <c r="H34" s="77">
        <v>0</v>
      </c>
      <c r="I34" s="77">
        <v>0</v>
      </c>
      <c r="J34" s="77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6">
        <v>0</v>
      </c>
      <c r="S34" s="76">
        <v>0</v>
      </c>
      <c r="T34" s="76">
        <v>0</v>
      </c>
      <c r="U34" s="76">
        <v>0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f t="shared" si="1"/>
        <v>0</v>
      </c>
      <c r="AB34" s="76">
        <f t="shared" si="3"/>
        <v>0</v>
      </c>
      <c r="AC34" s="78">
        <v>0</v>
      </c>
      <c r="AD34" s="79" t="str">
        <f t="shared" si="5"/>
        <v>нд</v>
      </c>
      <c r="AE34" s="65" t="s">
        <v>39</v>
      </c>
      <c r="AF34" s="73"/>
      <c r="AG34" s="73"/>
    </row>
    <row r="35" spans="1:33" ht="47.25">
      <c r="A35" s="74" t="s">
        <v>66</v>
      </c>
      <c r="B35" s="75" t="s">
        <v>67</v>
      </c>
      <c r="C35" s="74" t="s">
        <v>38</v>
      </c>
      <c r="D35" s="76">
        <v>0</v>
      </c>
      <c r="E35" s="76">
        <v>0</v>
      </c>
      <c r="F35" s="76">
        <v>0</v>
      </c>
      <c r="G35" s="76">
        <v>0</v>
      </c>
      <c r="H35" s="77">
        <v>0</v>
      </c>
      <c r="I35" s="77">
        <v>0</v>
      </c>
      <c r="J35" s="77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76">
        <v>0</v>
      </c>
      <c r="T35" s="76">
        <v>0</v>
      </c>
      <c r="U35" s="76">
        <v>0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f t="shared" si="1"/>
        <v>0</v>
      </c>
      <c r="AB35" s="76">
        <f t="shared" si="3"/>
        <v>0</v>
      </c>
      <c r="AC35" s="78">
        <v>0</v>
      </c>
      <c r="AD35" s="79" t="str">
        <f t="shared" si="5"/>
        <v>нд</v>
      </c>
      <c r="AE35" s="65" t="s">
        <v>39</v>
      </c>
      <c r="AF35" s="73"/>
      <c r="AG35" s="73"/>
    </row>
    <row r="36" spans="1:33" ht="63">
      <c r="A36" s="74" t="s">
        <v>68</v>
      </c>
      <c r="B36" s="75" t="s">
        <v>69</v>
      </c>
      <c r="C36" s="74" t="s">
        <v>38</v>
      </c>
      <c r="D36" s="76">
        <f t="shared" ref="D36:X36" si="12">SUM(D37:D42)</f>
        <v>0</v>
      </c>
      <c r="E36" s="76">
        <f>SUM(E37:E42)</f>
        <v>0</v>
      </c>
      <c r="F36" s="76">
        <f>SUM(F37:F42)</f>
        <v>0</v>
      </c>
      <c r="G36" s="76">
        <f>SUM(G37:G42)</f>
        <v>0</v>
      </c>
      <c r="H36" s="77">
        <f t="shared" si="12"/>
        <v>0</v>
      </c>
      <c r="I36" s="77">
        <f t="shared" si="12"/>
        <v>0</v>
      </c>
      <c r="J36" s="77">
        <f t="shared" si="12"/>
        <v>0</v>
      </c>
      <c r="K36" s="76">
        <f t="shared" si="12"/>
        <v>0</v>
      </c>
      <c r="L36" s="76">
        <f t="shared" si="12"/>
        <v>0</v>
      </c>
      <c r="M36" s="76">
        <f>SUM(M37:M42)</f>
        <v>0</v>
      </c>
      <c r="N36" s="76">
        <f>SUM(N37:N42)</f>
        <v>0</v>
      </c>
      <c r="O36" s="76">
        <f>SUM(O37:O42)</f>
        <v>0</v>
      </c>
      <c r="P36" s="76">
        <f>SUM(P37:P42)</f>
        <v>0</v>
      </c>
      <c r="Q36" s="76">
        <f t="shared" si="12"/>
        <v>0</v>
      </c>
      <c r="R36" s="76">
        <f t="shared" si="12"/>
        <v>0</v>
      </c>
      <c r="S36" s="76">
        <f t="shared" si="12"/>
        <v>0</v>
      </c>
      <c r="T36" s="76">
        <f t="shared" si="12"/>
        <v>0</v>
      </c>
      <c r="U36" s="76">
        <f t="shared" si="12"/>
        <v>0</v>
      </c>
      <c r="V36" s="76">
        <f t="shared" si="12"/>
        <v>0</v>
      </c>
      <c r="W36" s="76">
        <f t="shared" si="12"/>
        <v>0</v>
      </c>
      <c r="X36" s="76">
        <f t="shared" si="12"/>
        <v>0</v>
      </c>
      <c r="Y36" s="76">
        <f>SUM(Y37:Y42)</f>
        <v>0</v>
      </c>
      <c r="Z36" s="76">
        <f>SUM(Z37:Z42)</f>
        <v>0</v>
      </c>
      <c r="AA36" s="76">
        <f t="shared" si="1"/>
        <v>0</v>
      </c>
      <c r="AB36" s="76">
        <f t="shared" si="3"/>
        <v>0</v>
      </c>
      <c r="AC36" s="78">
        <v>0</v>
      </c>
      <c r="AD36" s="79" t="str">
        <f t="shared" si="5"/>
        <v>нд</v>
      </c>
      <c r="AE36" s="65" t="s">
        <v>39</v>
      </c>
      <c r="AF36" s="73"/>
      <c r="AG36" s="73"/>
    </row>
    <row r="37" spans="1:33" ht="126">
      <c r="A37" s="74" t="s">
        <v>70</v>
      </c>
      <c r="B37" s="75" t="s">
        <v>71</v>
      </c>
      <c r="C37" s="74" t="s">
        <v>38</v>
      </c>
      <c r="D37" s="76">
        <v>0</v>
      </c>
      <c r="E37" s="76">
        <v>0</v>
      </c>
      <c r="F37" s="76">
        <v>0</v>
      </c>
      <c r="G37" s="76">
        <v>0</v>
      </c>
      <c r="H37" s="77">
        <v>0</v>
      </c>
      <c r="I37" s="77">
        <v>0</v>
      </c>
      <c r="J37" s="77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6">
        <v>0</v>
      </c>
      <c r="S37" s="76">
        <v>0</v>
      </c>
      <c r="T37" s="76">
        <v>0</v>
      </c>
      <c r="U37" s="76">
        <v>0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f t="shared" si="1"/>
        <v>0</v>
      </c>
      <c r="AB37" s="76">
        <f t="shared" si="3"/>
        <v>0</v>
      </c>
      <c r="AC37" s="78">
        <v>0</v>
      </c>
      <c r="AD37" s="79" t="str">
        <f t="shared" si="5"/>
        <v>нд</v>
      </c>
      <c r="AE37" s="65" t="s">
        <v>39</v>
      </c>
      <c r="AF37" s="73"/>
      <c r="AG37" s="73"/>
    </row>
    <row r="38" spans="1:33" ht="110.25">
      <c r="A38" s="74" t="s">
        <v>70</v>
      </c>
      <c r="B38" s="75" t="s">
        <v>72</v>
      </c>
      <c r="C38" s="74" t="s">
        <v>38</v>
      </c>
      <c r="D38" s="76">
        <v>0</v>
      </c>
      <c r="E38" s="76">
        <v>0</v>
      </c>
      <c r="F38" s="76">
        <v>0</v>
      </c>
      <c r="G38" s="76">
        <v>0</v>
      </c>
      <c r="H38" s="77">
        <v>0</v>
      </c>
      <c r="I38" s="77">
        <v>0</v>
      </c>
      <c r="J38" s="77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6">
        <v>0</v>
      </c>
      <c r="S38" s="76">
        <v>0</v>
      </c>
      <c r="T38" s="76">
        <v>0</v>
      </c>
      <c r="U38" s="76">
        <v>0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f t="shared" si="1"/>
        <v>0</v>
      </c>
      <c r="AB38" s="76">
        <f t="shared" si="3"/>
        <v>0</v>
      </c>
      <c r="AC38" s="78">
        <v>0</v>
      </c>
      <c r="AD38" s="79" t="str">
        <f t="shared" si="5"/>
        <v>нд</v>
      </c>
      <c r="AE38" s="65" t="s">
        <v>39</v>
      </c>
      <c r="AF38" s="73"/>
      <c r="AG38" s="73"/>
    </row>
    <row r="39" spans="1:33" ht="110.25">
      <c r="A39" s="74" t="s">
        <v>70</v>
      </c>
      <c r="B39" s="75" t="s">
        <v>73</v>
      </c>
      <c r="C39" s="74" t="s">
        <v>38</v>
      </c>
      <c r="D39" s="76">
        <v>0</v>
      </c>
      <c r="E39" s="76">
        <v>0</v>
      </c>
      <c r="F39" s="76">
        <v>0</v>
      </c>
      <c r="G39" s="76">
        <v>0</v>
      </c>
      <c r="H39" s="77">
        <v>0</v>
      </c>
      <c r="I39" s="77">
        <v>0</v>
      </c>
      <c r="J39" s="77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6">
        <v>0</v>
      </c>
      <c r="S39" s="76">
        <v>0</v>
      </c>
      <c r="T39" s="76">
        <v>0</v>
      </c>
      <c r="U39" s="76">
        <v>0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f t="shared" si="1"/>
        <v>0</v>
      </c>
      <c r="AB39" s="76">
        <f t="shared" si="3"/>
        <v>0</v>
      </c>
      <c r="AC39" s="78">
        <v>0</v>
      </c>
      <c r="AD39" s="79" t="str">
        <f t="shared" si="5"/>
        <v>нд</v>
      </c>
      <c r="AE39" s="65" t="s">
        <v>39</v>
      </c>
      <c r="AF39" s="73"/>
      <c r="AG39" s="73"/>
    </row>
    <row r="40" spans="1:33" ht="126">
      <c r="A40" s="74" t="s">
        <v>74</v>
      </c>
      <c r="B40" s="75" t="s">
        <v>71</v>
      </c>
      <c r="C40" s="74" t="s">
        <v>38</v>
      </c>
      <c r="D40" s="76">
        <v>0</v>
      </c>
      <c r="E40" s="76">
        <v>0</v>
      </c>
      <c r="F40" s="76">
        <v>0</v>
      </c>
      <c r="G40" s="76">
        <v>0</v>
      </c>
      <c r="H40" s="77">
        <v>0</v>
      </c>
      <c r="I40" s="77">
        <v>0</v>
      </c>
      <c r="J40" s="77">
        <v>0</v>
      </c>
      <c r="K40" s="76">
        <v>0</v>
      </c>
      <c r="L40" s="76">
        <v>0</v>
      </c>
      <c r="M40" s="76">
        <v>0</v>
      </c>
      <c r="N40" s="76">
        <v>0</v>
      </c>
      <c r="O40" s="76">
        <v>0</v>
      </c>
      <c r="P40" s="76">
        <v>0</v>
      </c>
      <c r="Q40" s="76">
        <v>0</v>
      </c>
      <c r="R40" s="76">
        <v>0</v>
      </c>
      <c r="S40" s="76">
        <v>0</v>
      </c>
      <c r="T40" s="76">
        <v>0</v>
      </c>
      <c r="U40" s="76">
        <v>0</v>
      </c>
      <c r="V40" s="76">
        <v>0</v>
      </c>
      <c r="W40" s="76">
        <v>0</v>
      </c>
      <c r="X40" s="76">
        <v>0</v>
      </c>
      <c r="Y40" s="76">
        <v>0</v>
      </c>
      <c r="Z40" s="76">
        <v>0</v>
      </c>
      <c r="AA40" s="76">
        <f t="shared" si="1"/>
        <v>0</v>
      </c>
      <c r="AB40" s="76">
        <f t="shared" si="3"/>
        <v>0</v>
      </c>
      <c r="AC40" s="78">
        <v>0</v>
      </c>
      <c r="AD40" s="79" t="str">
        <f t="shared" si="5"/>
        <v>нд</v>
      </c>
      <c r="AE40" s="65" t="s">
        <v>39</v>
      </c>
      <c r="AF40" s="73"/>
      <c r="AG40" s="73"/>
    </row>
    <row r="41" spans="1:33" ht="110.25">
      <c r="A41" s="74" t="s">
        <v>74</v>
      </c>
      <c r="B41" s="75" t="s">
        <v>72</v>
      </c>
      <c r="C41" s="74" t="s">
        <v>38</v>
      </c>
      <c r="D41" s="76">
        <v>0</v>
      </c>
      <c r="E41" s="76">
        <v>0</v>
      </c>
      <c r="F41" s="76">
        <v>0</v>
      </c>
      <c r="G41" s="76">
        <v>0</v>
      </c>
      <c r="H41" s="77">
        <v>0</v>
      </c>
      <c r="I41" s="77">
        <v>0</v>
      </c>
      <c r="J41" s="77">
        <v>0</v>
      </c>
      <c r="K41" s="76">
        <v>0</v>
      </c>
      <c r="L41" s="76">
        <v>0</v>
      </c>
      <c r="M41" s="76">
        <v>0</v>
      </c>
      <c r="N41" s="76">
        <v>0</v>
      </c>
      <c r="O41" s="76">
        <v>0</v>
      </c>
      <c r="P41" s="76">
        <v>0</v>
      </c>
      <c r="Q41" s="76">
        <v>0</v>
      </c>
      <c r="R41" s="76">
        <v>0</v>
      </c>
      <c r="S41" s="76">
        <v>0</v>
      </c>
      <c r="T41" s="76">
        <v>0</v>
      </c>
      <c r="U41" s="76">
        <v>0</v>
      </c>
      <c r="V41" s="76">
        <v>0</v>
      </c>
      <c r="W41" s="76">
        <v>0</v>
      </c>
      <c r="X41" s="76">
        <v>0</v>
      </c>
      <c r="Y41" s="76">
        <v>0</v>
      </c>
      <c r="Z41" s="76">
        <v>0</v>
      </c>
      <c r="AA41" s="76">
        <f t="shared" si="1"/>
        <v>0</v>
      </c>
      <c r="AB41" s="76">
        <f t="shared" si="3"/>
        <v>0</v>
      </c>
      <c r="AC41" s="78">
        <v>0</v>
      </c>
      <c r="AD41" s="79" t="str">
        <f t="shared" si="5"/>
        <v>нд</v>
      </c>
      <c r="AE41" s="65" t="s">
        <v>39</v>
      </c>
      <c r="AF41" s="73"/>
      <c r="AG41" s="73"/>
    </row>
    <row r="42" spans="1:33" ht="110.25">
      <c r="A42" s="74" t="s">
        <v>74</v>
      </c>
      <c r="B42" s="75" t="s">
        <v>75</v>
      </c>
      <c r="C42" s="74" t="s">
        <v>38</v>
      </c>
      <c r="D42" s="76">
        <v>0</v>
      </c>
      <c r="E42" s="76">
        <v>0</v>
      </c>
      <c r="F42" s="76">
        <v>0</v>
      </c>
      <c r="G42" s="76">
        <v>0</v>
      </c>
      <c r="H42" s="77">
        <v>0</v>
      </c>
      <c r="I42" s="77">
        <v>0</v>
      </c>
      <c r="J42" s="77">
        <v>0</v>
      </c>
      <c r="K42" s="76">
        <v>0</v>
      </c>
      <c r="L42" s="76">
        <v>0</v>
      </c>
      <c r="M42" s="76">
        <v>0</v>
      </c>
      <c r="N42" s="76">
        <v>0</v>
      </c>
      <c r="O42" s="76">
        <v>0</v>
      </c>
      <c r="P42" s="76">
        <v>0</v>
      </c>
      <c r="Q42" s="76">
        <v>0</v>
      </c>
      <c r="R42" s="76">
        <v>0</v>
      </c>
      <c r="S42" s="76">
        <v>0</v>
      </c>
      <c r="T42" s="76">
        <v>0</v>
      </c>
      <c r="U42" s="76">
        <v>0</v>
      </c>
      <c r="V42" s="76">
        <v>0</v>
      </c>
      <c r="W42" s="76">
        <v>0</v>
      </c>
      <c r="X42" s="76">
        <v>0</v>
      </c>
      <c r="Y42" s="76">
        <v>0</v>
      </c>
      <c r="Z42" s="76">
        <v>0</v>
      </c>
      <c r="AA42" s="76">
        <f t="shared" si="1"/>
        <v>0</v>
      </c>
      <c r="AB42" s="76">
        <f t="shared" si="3"/>
        <v>0</v>
      </c>
      <c r="AC42" s="78">
        <v>0</v>
      </c>
      <c r="AD42" s="79" t="str">
        <f t="shared" si="5"/>
        <v>нд</v>
      </c>
      <c r="AE42" s="65" t="s">
        <v>39</v>
      </c>
      <c r="AF42" s="73"/>
      <c r="AG42" s="73"/>
    </row>
    <row r="43" spans="1:33" ht="94.5">
      <c r="A43" s="74" t="s">
        <v>76</v>
      </c>
      <c r="B43" s="75" t="s">
        <v>77</v>
      </c>
      <c r="C43" s="74" t="s">
        <v>38</v>
      </c>
      <c r="D43" s="76">
        <f t="shared" ref="D43:X43" si="13">SUM(D44:D45)</f>
        <v>0</v>
      </c>
      <c r="E43" s="76">
        <f>SUM(E44:E45)</f>
        <v>0</v>
      </c>
      <c r="F43" s="76">
        <f>SUM(F44:F45)</f>
        <v>0</v>
      </c>
      <c r="G43" s="76">
        <f>SUM(G44:G45)</f>
        <v>0</v>
      </c>
      <c r="H43" s="77">
        <f t="shared" si="13"/>
        <v>0</v>
      </c>
      <c r="I43" s="77">
        <f t="shared" si="13"/>
        <v>0</v>
      </c>
      <c r="J43" s="77">
        <f t="shared" si="13"/>
        <v>0</v>
      </c>
      <c r="K43" s="76">
        <f t="shared" si="13"/>
        <v>0</v>
      </c>
      <c r="L43" s="76">
        <f t="shared" si="13"/>
        <v>0</v>
      </c>
      <c r="M43" s="76">
        <f>SUM(M44:M45)</f>
        <v>0</v>
      </c>
      <c r="N43" s="76">
        <f>SUM(N44:N45)</f>
        <v>0</v>
      </c>
      <c r="O43" s="76">
        <f>SUM(O44:O45)</f>
        <v>0</v>
      </c>
      <c r="P43" s="76">
        <f>SUM(P44:P45)</f>
        <v>0</v>
      </c>
      <c r="Q43" s="76">
        <f t="shared" si="13"/>
        <v>0</v>
      </c>
      <c r="R43" s="76">
        <f t="shared" si="13"/>
        <v>0</v>
      </c>
      <c r="S43" s="76">
        <f t="shared" si="13"/>
        <v>0</v>
      </c>
      <c r="T43" s="76">
        <f t="shared" si="13"/>
        <v>0</v>
      </c>
      <c r="U43" s="76">
        <f t="shared" si="13"/>
        <v>0</v>
      </c>
      <c r="V43" s="76">
        <f t="shared" si="13"/>
        <v>0</v>
      </c>
      <c r="W43" s="76">
        <f t="shared" si="13"/>
        <v>0</v>
      </c>
      <c r="X43" s="76">
        <f t="shared" si="13"/>
        <v>0</v>
      </c>
      <c r="Y43" s="76">
        <f>SUM(Y44:Y45)</f>
        <v>0</v>
      </c>
      <c r="Z43" s="76">
        <f>SUM(Z44:Z45)</f>
        <v>0</v>
      </c>
      <c r="AA43" s="76">
        <f t="shared" si="1"/>
        <v>0</v>
      </c>
      <c r="AB43" s="76">
        <f t="shared" si="3"/>
        <v>0</v>
      </c>
      <c r="AC43" s="78">
        <v>0</v>
      </c>
      <c r="AD43" s="79" t="str">
        <f t="shared" si="5"/>
        <v>нд</v>
      </c>
      <c r="AE43" s="65" t="s">
        <v>39</v>
      </c>
      <c r="AF43" s="73"/>
      <c r="AG43" s="73"/>
    </row>
    <row r="44" spans="1:33" ht="78.75">
      <c r="A44" s="74" t="s">
        <v>78</v>
      </c>
      <c r="B44" s="75" t="s">
        <v>79</v>
      </c>
      <c r="C44" s="74" t="s">
        <v>38</v>
      </c>
      <c r="D44" s="76">
        <v>0</v>
      </c>
      <c r="E44" s="76">
        <v>0</v>
      </c>
      <c r="F44" s="76">
        <v>0</v>
      </c>
      <c r="G44" s="76">
        <v>0</v>
      </c>
      <c r="H44" s="77">
        <v>0</v>
      </c>
      <c r="I44" s="77">
        <v>0</v>
      </c>
      <c r="J44" s="77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76">
        <v>0</v>
      </c>
      <c r="S44" s="76">
        <v>0</v>
      </c>
      <c r="T44" s="76">
        <v>0</v>
      </c>
      <c r="U44" s="76">
        <v>0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f t="shared" si="1"/>
        <v>0</v>
      </c>
      <c r="AB44" s="76">
        <f t="shared" si="3"/>
        <v>0</v>
      </c>
      <c r="AC44" s="78">
        <v>0</v>
      </c>
      <c r="AD44" s="79" t="str">
        <f t="shared" si="5"/>
        <v>нд</v>
      </c>
      <c r="AE44" s="65" t="s">
        <v>39</v>
      </c>
      <c r="AF44" s="73"/>
      <c r="AG44" s="73"/>
    </row>
    <row r="45" spans="1:33" ht="78.75">
      <c r="A45" s="74" t="s">
        <v>80</v>
      </c>
      <c r="B45" s="75" t="s">
        <v>81</v>
      </c>
      <c r="C45" s="74" t="s">
        <v>38</v>
      </c>
      <c r="D45" s="76">
        <v>0</v>
      </c>
      <c r="E45" s="76">
        <v>0</v>
      </c>
      <c r="F45" s="76">
        <v>0</v>
      </c>
      <c r="G45" s="76">
        <v>0</v>
      </c>
      <c r="H45" s="77">
        <v>0</v>
      </c>
      <c r="I45" s="77">
        <v>0</v>
      </c>
      <c r="J45" s="77">
        <v>0</v>
      </c>
      <c r="K45" s="76">
        <v>0</v>
      </c>
      <c r="L45" s="76">
        <v>0</v>
      </c>
      <c r="M45" s="76">
        <v>0</v>
      </c>
      <c r="N45" s="76">
        <v>0</v>
      </c>
      <c r="O45" s="76">
        <v>0</v>
      </c>
      <c r="P45" s="76">
        <v>0</v>
      </c>
      <c r="Q45" s="76">
        <v>0</v>
      </c>
      <c r="R45" s="76">
        <v>0</v>
      </c>
      <c r="S45" s="76">
        <v>0</v>
      </c>
      <c r="T45" s="76">
        <v>0</v>
      </c>
      <c r="U45" s="76">
        <v>0</v>
      </c>
      <c r="V45" s="76">
        <v>0</v>
      </c>
      <c r="W45" s="76">
        <v>0</v>
      </c>
      <c r="X45" s="76">
        <v>0</v>
      </c>
      <c r="Y45" s="76">
        <v>0</v>
      </c>
      <c r="Z45" s="76">
        <v>0</v>
      </c>
      <c r="AA45" s="76">
        <f t="shared" si="1"/>
        <v>0</v>
      </c>
      <c r="AB45" s="76">
        <f t="shared" si="3"/>
        <v>0</v>
      </c>
      <c r="AC45" s="78">
        <v>0</v>
      </c>
      <c r="AD45" s="79" t="str">
        <f t="shared" si="5"/>
        <v>нд</v>
      </c>
      <c r="AE45" s="65" t="s">
        <v>39</v>
      </c>
      <c r="AF45" s="73"/>
      <c r="AG45" s="73"/>
    </row>
    <row r="46" spans="1:33" ht="47.25">
      <c r="A46" s="74" t="s">
        <v>82</v>
      </c>
      <c r="B46" s="75" t="s">
        <v>83</v>
      </c>
      <c r="C46" s="74" t="s">
        <v>38</v>
      </c>
      <c r="D46" s="76">
        <f t="shared" ref="D46:X46" si="14">SUM(D47,D51,D54,D65)</f>
        <v>19.718356126871932</v>
      </c>
      <c r="E46" s="76">
        <f>SUM(E47,E51,E54,E65)</f>
        <v>161.67909920446948</v>
      </c>
      <c r="F46" s="76">
        <f>SUM(F47,F51,F54,F65)</f>
        <v>2.9155807722165479</v>
      </c>
      <c r="G46" s="76">
        <f>SUM(G47,G51,G54,G65)</f>
        <v>28.543535760000005</v>
      </c>
      <c r="H46" s="77">
        <f t="shared" si="14"/>
        <v>0</v>
      </c>
      <c r="I46" s="77">
        <f t="shared" si="14"/>
        <v>0</v>
      </c>
      <c r="J46" s="77">
        <f t="shared" si="14"/>
        <v>29.369999999999997</v>
      </c>
      <c r="K46" s="76">
        <f t="shared" si="14"/>
        <v>16.802775354655385</v>
      </c>
      <c r="L46" s="76">
        <f t="shared" si="14"/>
        <v>133.13556344446948</v>
      </c>
      <c r="M46" s="76">
        <f>SUM(M47,M51,M54,M65)</f>
        <v>2.5605863207354447</v>
      </c>
      <c r="N46" s="76">
        <f>SUM(N47,N51,N54,N65)</f>
        <v>25.068140080000006</v>
      </c>
      <c r="O46" s="76">
        <f>SUM(O47,O51,O54,O65)</f>
        <v>2.5282780939734422</v>
      </c>
      <c r="P46" s="76">
        <f>SUM(P47,P51,P54,P65)</f>
        <v>24.751842539999998</v>
      </c>
      <c r="Q46" s="76">
        <f t="shared" si="14"/>
        <v>1.0262779</v>
      </c>
      <c r="R46" s="76">
        <f t="shared" si="14"/>
        <v>1.0262779</v>
      </c>
      <c r="S46" s="76">
        <f t="shared" si="14"/>
        <v>4.276229306666667</v>
      </c>
      <c r="T46" s="76">
        <f t="shared" si="14"/>
        <v>2.72328145</v>
      </c>
      <c r="U46" s="76">
        <f t="shared" si="14"/>
        <v>4.276229306666667</v>
      </c>
      <c r="V46" s="76">
        <f t="shared" si="14"/>
        <v>6.1944782199999997</v>
      </c>
      <c r="W46" s="76">
        <f t="shared" si="14"/>
        <v>15.489403566666667</v>
      </c>
      <c r="X46" s="76">
        <f t="shared" si="14"/>
        <v>14.807804969999999</v>
      </c>
      <c r="Y46" s="76">
        <f>SUM(Y47,Y51,Y54,Y65)</f>
        <v>14.274497260681942</v>
      </c>
      <c r="Z46" s="76">
        <f>SUM(Z47,Z51,Z54,Z65)</f>
        <v>108.38372090446948</v>
      </c>
      <c r="AA46" s="76">
        <f t="shared" si="1"/>
        <v>-3.2308226762002512E-2</v>
      </c>
      <c r="AB46" s="76">
        <f t="shared" si="3"/>
        <v>-0.31629754000000077</v>
      </c>
      <c r="AC46" s="78">
        <f>AA46/M46</f>
        <v>-1.261751127090417E-2</v>
      </c>
      <c r="AD46" s="79">
        <f t="shared" si="5"/>
        <v>-1.2617511270904019E-2</v>
      </c>
      <c r="AE46" s="65" t="s">
        <v>39</v>
      </c>
      <c r="AF46" s="73"/>
      <c r="AG46" s="73"/>
    </row>
    <row r="47" spans="1:33" ht="78.75">
      <c r="A47" s="74" t="s">
        <v>84</v>
      </c>
      <c r="B47" s="75" t="s">
        <v>85</v>
      </c>
      <c r="C47" s="74" t="s">
        <v>38</v>
      </c>
      <c r="D47" s="76">
        <f t="shared" ref="D47:X47" si="15">SUM(D48,D49)</f>
        <v>1.1369406068719321</v>
      </c>
      <c r="E47" s="76">
        <f>SUM(E48,E49)</f>
        <v>8.4929463299999988</v>
      </c>
      <c r="F47" s="76">
        <f>SUM(F48,F49)</f>
        <v>0</v>
      </c>
      <c r="G47" s="76">
        <f>SUM(G48,G49)</f>
        <v>0</v>
      </c>
      <c r="H47" s="77">
        <f t="shared" si="15"/>
        <v>0</v>
      </c>
      <c r="I47" s="77">
        <f t="shared" si="15"/>
        <v>0</v>
      </c>
      <c r="J47" s="77">
        <f t="shared" si="15"/>
        <v>9.7899999999999991</v>
      </c>
      <c r="K47" s="76">
        <f t="shared" si="15"/>
        <v>1.1369406068719321</v>
      </c>
      <c r="L47" s="76">
        <f t="shared" si="15"/>
        <v>8.4929463299999988</v>
      </c>
      <c r="M47" s="76">
        <f>SUM(M48,M49)</f>
        <v>0.86751239325842711</v>
      </c>
      <c r="N47" s="76">
        <f>SUM(N48,N49)</f>
        <v>8.4929463300000005</v>
      </c>
      <c r="O47" s="76">
        <f>SUM(O48,O49)</f>
        <v>0.83479619816138928</v>
      </c>
      <c r="P47" s="76">
        <f>SUM(P48,P49)</f>
        <v>8.1726547800000002</v>
      </c>
      <c r="Q47" s="76">
        <f t="shared" si="15"/>
        <v>0</v>
      </c>
      <c r="R47" s="76">
        <f t="shared" si="15"/>
        <v>0</v>
      </c>
      <c r="S47" s="76">
        <f t="shared" si="15"/>
        <v>0</v>
      </c>
      <c r="T47" s="76">
        <f t="shared" si="15"/>
        <v>0</v>
      </c>
      <c r="U47" s="76">
        <f t="shared" si="15"/>
        <v>0</v>
      </c>
      <c r="V47" s="76">
        <f t="shared" si="15"/>
        <v>0</v>
      </c>
      <c r="W47" s="76">
        <f t="shared" si="15"/>
        <v>8.4929463300000005</v>
      </c>
      <c r="X47" s="76">
        <f t="shared" si="15"/>
        <v>8.1726547800000002</v>
      </c>
      <c r="Y47" s="76">
        <f>SUM(Y48,Y49)</f>
        <v>0.30214440871054282</v>
      </c>
      <c r="Z47" s="76">
        <f>SUM(Z48,Z49)</f>
        <v>0.32029154999999854</v>
      </c>
      <c r="AA47" s="76">
        <f t="shared" si="1"/>
        <v>-3.2716195097037826E-2</v>
      </c>
      <c r="AB47" s="76">
        <f t="shared" si="3"/>
        <v>-0.32029155000000031</v>
      </c>
      <c r="AC47" s="78">
        <f>AA47/M47</f>
        <v>-3.7712654425781617E-2</v>
      </c>
      <c r="AD47" s="79">
        <f t="shared" si="5"/>
        <v>-3.7712654425781623E-2</v>
      </c>
      <c r="AE47" s="65" t="s">
        <v>39</v>
      </c>
      <c r="AF47" s="73"/>
      <c r="AG47" s="73"/>
    </row>
    <row r="48" spans="1:33" ht="31.5">
      <c r="A48" s="74" t="s">
        <v>86</v>
      </c>
      <c r="B48" s="75" t="s">
        <v>87</v>
      </c>
      <c r="C48" s="74" t="s">
        <v>38</v>
      </c>
      <c r="D48" s="76" t="s">
        <v>39</v>
      </c>
      <c r="E48" s="76" t="s">
        <v>39</v>
      </c>
      <c r="F48" s="76" t="s">
        <v>39</v>
      </c>
      <c r="G48" s="76" t="s">
        <v>39</v>
      </c>
      <c r="H48" s="77" t="s">
        <v>39</v>
      </c>
      <c r="I48" s="77" t="s">
        <v>39</v>
      </c>
      <c r="J48" s="77" t="s">
        <v>39</v>
      </c>
      <c r="K48" s="76" t="s">
        <v>39</v>
      </c>
      <c r="L48" s="76" t="s">
        <v>39</v>
      </c>
      <c r="M48" s="76" t="s">
        <v>39</v>
      </c>
      <c r="N48" s="76" t="s">
        <v>39</v>
      </c>
      <c r="O48" s="76" t="s">
        <v>39</v>
      </c>
      <c r="P48" s="76" t="s">
        <v>39</v>
      </c>
      <c r="Q48" s="76" t="s">
        <v>39</v>
      </c>
      <c r="R48" s="76" t="s">
        <v>39</v>
      </c>
      <c r="S48" s="76" t="s">
        <v>39</v>
      </c>
      <c r="T48" s="76" t="s">
        <v>39</v>
      </c>
      <c r="U48" s="76" t="s">
        <v>39</v>
      </c>
      <c r="V48" s="76" t="s">
        <v>39</v>
      </c>
      <c r="W48" s="76" t="s">
        <v>39</v>
      </c>
      <c r="X48" s="76" t="s">
        <v>39</v>
      </c>
      <c r="Y48" s="76" t="s">
        <v>39</v>
      </c>
      <c r="Z48" s="76" t="s">
        <v>39</v>
      </c>
      <c r="AA48" s="76" t="s">
        <v>39</v>
      </c>
      <c r="AB48" s="76" t="s">
        <v>39</v>
      </c>
      <c r="AC48" s="78" t="s">
        <v>39</v>
      </c>
      <c r="AD48" s="79" t="str">
        <f t="shared" si="5"/>
        <v>нд</v>
      </c>
      <c r="AE48" s="65" t="s">
        <v>39</v>
      </c>
      <c r="AF48" s="73"/>
      <c r="AG48" s="73"/>
    </row>
    <row r="49" spans="1:33" ht="63">
      <c r="A49" s="74" t="s">
        <v>88</v>
      </c>
      <c r="B49" s="75" t="s">
        <v>89</v>
      </c>
      <c r="C49" s="74" t="s">
        <v>38</v>
      </c>
      <c r="D49" s="76">
        <f t="shared" ref="D49:Z49" si="16">SUM(D50:D50)</f>
        <v>1.1369406068719321</v>
      </c>
      <c r="E49" s="76">
        <f t="shared" si="16"/>
        <v>8.4929463299999988</v>
      </c>
      <c r="F49" s="76">
        <f t="shared" si="16"/>
        <v>0</v>
      </c>
      <c r="G49" s="76">
        <f t="shared" si="16"/>
        <v>0</v>
      </c>
      <c r="H49" s="77">
        <f t="shared" si="16"/>
        <v>0</v>
      </c>
      <c r="I49" s="77">
        <f t="shared" si="16"/>
        <v>0</v>
      </c>
      <c r="J49" s="77">
        <f t="shared" si="16"/>
        <v>9.7899999999999991</v>
      </c>
      <c r="K49" s="76">
        <f t="shared" si="16"/>
        <v>1.1369406068719321</v>
      </c>
      <c r="L49" s="76">
        <f t="shared" si="16"/>
        <v>8.4929463299999988</v>
      </c>
      <c r="M49" s="76">
        <f t="shared" si="16"/>
        <v>0.86751239325842711</v>
      </c>
      <c r="N49" s="76">
        <f t="shared" si="16"/>
        <v>8.4929463300000005</v>
      </c>
      <c r="O49" s="76">
        <f t="shared" si="16"/>
        <v>0.83479619816138928</v>
      </c>
      <c r="P49" s="76">
        <f t="shared" si="16"/>
        <v>8.1726547800000002</v>
      </c>
      <c r="Q49" s="76">
        <f t="shared" si="16"/>
        <v>0</v>
      </c>
      <c r="R49" s="76">
        <f t="shared" si="16"/>
        <v>0</v>
      </c>
      <c r="S49" s="76">
        <f t="shared" si="16"/>
        <v>0</v>
      </c>
      <c r="T49" s="76">
        <f t="shared" si="16"/>
        <v>0</v>
      </c>
      <c r="U49" s="76">
        <f t="shared" si="16"/>
        <v>0</v>
      </c>
      <c r="V49" s="76">
        <f t="shared" si="16"/>
        <v>0</v>
      </c>
      <c r="W49" s="76">
        <f t="shared" si="16"/>
        <v>8.4929463300000005</v>
      </c>
      <c r="X49" s="76">
        <f t="shared" si="16"/>
        <v>8.1726547800000002</v>
      </c>
      <c r="Y49" s="76">
        <f t="shared" si="16"/>
        <v>0.30214440871054282</v>
      </c>
      <c r="Z49" s="76">
        <f t="shared" si="16"/>
        <v>0.32029154999999854</v>
      </c>
      <c r="AA49" s="76">
        <f t="shared" si="1"/>
        <v>-3.2716195097037826E-2</v>
      </c>
      <c r="AB49" s="76">
        <f t="shared" si="3"/>
        <v>-0.32029155000000031</v>
      </c>
      <c r="AC49" s="78">
        <f>AA49/M49</f>
        <v>-3.7712654425781617E-2</v>
      </c>
      <c r="AD49" s="79">
        <f t="shared" si="5"/>
        <v>-3.7712654425781623E-2</v>
      </c>
      <c r="AE49" s="65" t="s">
        <v>39</v>
      </c>
      <c r="AF49" s="73"/>
      <c r="AG49" s="73"/>
    </row>
    <row r="50" spans="1:33" ht="63">
      <c r="A50" s="74" t="s">
        <v>90</v>
      </c>
      <c r="B50" s="75" t="s">
        <v>91</v>
      </c>
      <c r="C50" s="74" t="s">
        <v>92</v>
      </c>
      <c r="D50" s="76">
        <v>1.1369406068719321</v>
      </c>
      <c r="E50" s="76">
        <v>8.4929463299999988</v>
      </c>
      <c r="F50" s="76">
        <f>G50/J50</f>
        <v>0</v>
      </c>
      <c r="G50" s="76">
        <v>0</v>
      </c>
      <c r="H50" s="77"/>
      <c r="I50" s="77"/>
      <c r="J50" s="80">
        <v>9.7899999999999991</v>
      </c>
      <c r="K50" s="76">
        <f>D50-F50</f>
        <v>1.1369406068719321</v>
      </c>
      <c r="L50" s="76">
        <f>E50-G50</f>
        <v>8.4929463299999988</v>
      </c>
      <c r="M50" s="76">
        <f>N50/J50</f>
        <v>0.86751239325842711</v>
      </c>
      <c r="N50" s="76">
        <f>Q50+S50+U50+W50</f>
        <v>8.4929463300000005</v>
      </c>
      <c r="O50" s="76">
        <f>P50/J50</f>
        <v>0.83479619816138928</v>
      </c>
      <c r="P50" s="76">
        <f>R50+T50+V50+X50</f>
        <v>8.1726547800000002</v>
      </c>
      <c r="Q50" s="76">
        <v>0</v>
      </c>
      <c r="R50" s="76">
        <v>0</v>
      </c>
      <c r="S50" s="76">
        <v>0</v>
      </c>
      <c r="T50" s="76">
        <v>0</v>
      </c>
      <c r="U50" s="76">
        <v>0</v>
      </c>
      <c r="V50" s="76">
        <v>0</v>
      </c>
      <c r="W50" s="76">
        <v>8.4929463300000005</v>
      </c>
      <c r="X50" s="76">
        <v>8.1726547800000002</v>
      </c>
      <c r="Y50" s="81">
        <f>K50-O50</f>
        <v>0.30214440871054282</v>
      </c>
      <c r="Z50" s="76">
        <f>L50-P50</f>
        <v>0.32029154999999854</v>
      </c>
      <c r="AA50" s="76">
        <f>O50-M50</f>
        <v>-3.2716195097037826E-2</v>
      </c>
      <c r="AB50" s="76">
        <f>P50-N50</f>
        <v>-0.32029155000000031</v>
      </c>
      <c r="AC50" s="78">
        <f>AA50/M50</f>
        <v>-3.7712654425781617E-2</v>
      </c>
      <c r="AD50" s="78">
        <f>AB50/N50</f>
        <v>-3.7712654425781623E-2</v>
      </c>
      <c r="AE50" s="82" t="e">
        <f>#REF!</f>
        <v>#REF!</v>
      </c>
      <c r="AF50" s="73"/>
      <c r="AG50" s="73"/>
    </row>
    <row r="51" spans="1:33" ht="47.25">
      <c r="A51" s="74" t="s">
        <v>93</v>
      </c>
      <c r="B51" s="75" t="s">
        <v>94</v>
      </c>
      <c r="C51" s="74" t="s">
        <v>38</v>
      </c>
      <c r="D51" s="76">
        <f t="shared" ref="D51:X51" si="17">SUM(D52,D53)</f>
        <v>0</v>
      </c>
      <c r="E51" s="76">
        <f>SUM(E52,E53)</f>
        <v>0</v>
      </c>
      <c r="F51" s="76">
        <f>SUM(F52,F53)</f>
        <v>0</v>
      </c>
      <c r="G51" s="76">
        <f>SUM(G52,G53)</f>
        <v>0</v>
      </c>
      <c r="H51" s="77">
        <f t="shared" si="17"/>
        <v>0</v>
      </c>
      <c r="I51" s="77">
        <f t="shared" si="17"/>
        <v>0</v>
      </c>
      <c r="J51" s="77">
        <f t="shared" si="17"/>
        <v>0</v>
      </c>
      <c r="K51" s="76">
        <f t="shared" si="17"/>
        <v>0</v>
      </c>
      <c r="L51" s="76">
        <f t="shared" si="17"/>
        <v>0</v>
      </c>
      <c r="M51" s="76">
        <f>SUM(M52,M53)</f>
        <v>0</v>
      </c>
      <c r="N51" s="76">
        <f>SUM(N52,N53)</f>
        <v>0</v>
      </c>
      <c r="O51" s="76">
        <f>SUM(O52,O53)</f>
        <v>0</v>
      </c>
      <c r="P51" s="76">
        <f>SUM(P52,P53)</f>
        <v>0</v>
      </c>
      <c r="Q51" s="76">
        <f t="shared" si="17"/>
        <v>0</v>
      </c>
      <c r="R51" s="76">
        <f t="shared" si="17"/>
        <v>0</v>
      </c>
      <c r="S51" s="76">
        <f t="shared" si="17"/>
        <v>0</v>
      </c>
      <c r="T51" s="76">
        <f t="shared" si="17"/>
        <v>0</v>
      </c>
      <c r="U51" s="76">
        <f t="shared" si="17"/>
        <v>0</v>
      </c>
      <c r="V51" s="76">
        <f t="shared" si="17"/>
        <v>0</v>
      </c>
      <c r="W51" s="76">
        <f t="shared" si="17"/>
        <v>0</v>
      </c>
      <c r="X51" s="76">
        <f t="shared" si="17"/>
        <v>0</v>
      </c>
      <c r="Y51" s="76">
        <f>SUM(Y52,Y53)</f>
        <v>0</v>
      </c>
      <c r="Z51" s="76">
        <f>SUM(Z52,Z53)</f>
        <v>0</v>
      </c>
      <c r="AA51" s="76">
        <f t="shared" ref="AA51:AB88" si="18">O51-M51</f>
        <v>0</v>
      </c>
      <c r="AB51" s="76">
        <f t="shared" si="3"/>
        <v>0</v>
      </c>
      <c r="AC51" s="78">
        <v>0</v>
      </c>
      <c r="AD51" s="79" t="str">
        <f t="shared" si="5"/>
        <v>нд</v>
      </c>
      <c r="AE51" s="65" t="s">
        <v>39</v>
      </c>
      <c r="AF51" s="73"/>
      <c r="AG51" s="73"/>
    </row>
    <row r="52" spans="1:33" ht="31.5">
      <c r="A52" s="74" t="s">
        <v>95</v>
      </c>
      <c r="B52" s="75" t="s">
        <v>96</v>
      </c>
      <c r="C52" s="74" t="s">
        <v>38</v>
      </c>
      <c r="D52" s="76">
        <v>0</v>
      </c>
      <c r="E52" s="76">
        <v>0</v>
      </c>
      <c r="F52" s="76">
        <v>0</v>
      </c>
      <c r="G52" s="76">
        <v>0</v>
      </c>
      <c r="H52" s="77">
        <v>0</v>
      </c>
      <c r="I52" s="77">
        <v>0</v>
      </c>
      <c r="J52" s="77">
        <v>0</v>
      </c>
      <c r="K52" s="76">
        <v>0</v>
      </c>
      <c r="L52" s="76">
        <v>0</v>
      </c>
      <c r="M52" s="76">
        <v>0</v>
      </c>
      <c r="N52" s="76">
        <v>0</v>
      </c>
      <c r="O52" s="76">
        <v>0</v>
      </c>
      <c r="P52" s="76">
        <v>0</v>
      </c>
      <c r="Q52" s="76">
        <v>0</v>
      </c>
      <c r="R52" s="76">
        <v>0</v>
      </c>
      <c r="S52" s="76">
        <v>0</v>
      </c>
      <c r="T52" s="76">
        <v>0</v>
      </c>
      <c r="U52" s="76">
        <v>0</v>
      </c>
      <c r="V52" s="76">
        <v>0</v>
      </c>
      <c r="W52" s="76">
        <v>0</v>
      </c>
      <c r="X52" s="76">
        <v>0</v>
      </c>
      <c r="Y52" s="76">
        <v>0</v>
      </c>
      <c r="Z52" s="76">
        <v>0</v>
      </c>
      <c r="AA52" s="76">
        <f t="shared" si="18"/>
        <v>0</v>
      </c>
      <c r="AB52" s="76">
        <f t="shared" si="3"/>
        <v>0</v>
      </c>
      <c r="AC52" s="78">
        <v>0</v>
      </c>
      <c r="AD52" s="79" t="str">
        <f t="shared" si="5"/>
        <v>нд</v>
      </c>
      <c r="AE52" s="65" t="s">
        <v>39</v>
      </c>
      <c r="AF52" s="73"/>
      <c r="AG52" s="73"/>
    </row>
    <row r="53" spans="1:33" ht="47.25">
      <c r="A53" s="74" t="s">
        <v>97</v>
      </c>
      <c r="B53" s="75" t="s">
        <v>98</v>
      </c>
      <c r="C53" s="74" t="s">
        <v>38</v>
      </c>
      <c r="D53" s="76">
        <v>0</v>
      </c>
      <c r="E53" s="76">
        <v>0</v>
      </c>
      <c r="F53" s="76">
        <v>0</v>
      </c>
      <c r="G53" s="76">
        <v>0</v>
      </c>
      <c r="H53" s="77">
        <v>0</v>
      </c>
      <c r="I53" s="77">
        <v>0</v>
      </c>
      <c r="J53" s="77">
        <v>0</v>
      </c>
      <c r="K53" s="76">
        <v>0</v>
      </c>
      <c r="L53" s="76">
        <v>0</v>
      </c>
      <c r="M53" s="76">
        <v>0</v>
      </c>
      <c r="N53" s="76">
        <v>0</v>
      </c>
      <c r="O53" s="76">
        <v>0</v>
      </c>
      <c r="P53" s="76">
        <v>0</v>
      </c>
      <c r="Q53" s="76">
        <v>0</v>
      </c>
      <c r="R53" s="76">
        <v>0</v>
      </c>
      <c r="S53" s="76">
        <v>0</v>
      </c>
      <c r="T53" s="76">
        <v>0</v>
      </c>
      <c r="U53" s="76">
        <v>0</v>
      </c>
      <c r="V53" s="76">
        <v>0</v>
      </c>
      <c r="W53" s="76">
        <v>0</v>
      </c>
      <c r="X53" s="76">
        <v>0</v>
      </c>
      <c r="Y53" s="76">
        <v>0</v>
      </c>
      <c r="Z53" s="76">
        <v>0</v>
      </c>
      <c r="AA53" s="76">
        <f t="shared" si="18"/>
        <v>0</v>
      </c>
      <c r="AB53" s="76">
        <f t="shared" si="3"/>
        <v>0</v>
      </c>
      <c r="AC53" s="78">
        <v>0</v>
      </c>
      <c r="AD53" s="79" t="str">
        <f t="shared" si="5"/>
        <v>нд</v>
      </c>
      <c r="AE53" s="65" t="s">
        <v>39</v>
      </c>
      <c r="AF53" s="73"/>
      <c r="AG53" s="73"/>
    </row>
    <row r="54" spans="1:33" ht="47.25">
      <c r="A54" s="74" t="s">
        <v>99</v>
      </c>
      <c r="B54" s="75" t="s">
        <v>100</v>
      </c>
      <c r="C54" s="74" t="s">
        <v>38</v>
      </c>
      <c r="D54" s="76">
        <f t="shared" ref="D54:X54" si="19">SUM(D55,D57,D58,D59,D60,D62,D63,D64)</f>
        <v>18.58141552</v>
      </c>
      <c r="E54" s="76">
        <f>SUM(E55,E57,E58,E59,E60,E62,E63,E64)</f>
        <v>153.18615287446949</v>
      </c>
      <c r="F54" s="76">
        <f>SUM(F55,F57,F58,F59,F60,F62,F63,F64)</f>
        <v>2.9155807722165479</v>
      </c>
      <c r="G54" s="76">
        <f>SUM(G55,G57,G58,G59,G60,G62,G63,G64)</f>
        <v>28.543535760000005</v>
      </c>
      <c r="H54" s="77">
        <f t="shared" si="19"/>
        <v>0</v>
      </c>
      <c r="I54" s="77">
        <f t="shared" si="19"/>
        <v>0</v>
      </c>
      <c r="J54" s="77">
        <f t="shared" si="19"/>
        <v>19.579999999999998</v>
      </c>
      <c r="K54" s="76">
        <f t="shared" si="19"/>
        <v>15.665834747783453</v>
      </c>
      <c r="L54" s="76">
        <f t="shared" si="19"/>
        <v>124.64261711446949</v>
      </c>
      <c r="M54" s="76">
        <f>SUM(M55,M57,M58,M59,M60,M62,M63,M64)</f>
        <v>1.6930739274770177</v>
      </c>
      <c r="N54" s="76">
        <f>SUM(N55,N57,N58,N59,N60,N62,N63,N64)</f>
        <v>16.575193750000004</v>
      </c>
      <c r="O54" s="76">
        <f>SUM(O55,O57,O58,O59,O60,O62,O63,O64)</f>
        <v>1.693481895812053</v>
      </c>
      <c r="P54" s="76">
        <f>SUM(P55,P57,P58,P59,P60,P62,P63,P64)</f>
        <v>16.579187759999996</v>
      </c>
      <c r="Q54" s="76">
        <f t="shared" si="19"/>
        <v>1.0262779</v>
      </c>
      <c r="R54" s="76">
        <f t="shared" si="19"/>
        <v>1.0262779</v>
      </c>
      <c r="S54" s="76">
        <f t="shared" si="19"/>
        <v>4.276229306666667</v>
      </c>
      <c r="T54" s="76">
        <f t="shared" si="19"/>
        <v>2.72328145</v>
      </c>
      <c r="U54" s="76">
        <f t="shared" si="19"/>
        <v>4.276229306666667</v>
      </c>
      <c r="V54" s="76">
        <f t="shared" si="19"/>
        <v>6.1944782199999997</v>
      </c>
      <c r="W54" s="76">
        <f t="shared" si="19"/>
        <v>6.9964572366666671</v>
      </c>
      <c r="X54" s="76">
        <f t="shared" si="19"/>
        <v>6.6351501899999992</v>
      </c>
      <c r="Y54" s="76">
        <f>SUM(Y55,Y57,Y58,Y59,Y60,Y62,Y63,Y64)</f>
        <v>13.972352851971399</v>
      </c>
      <c r="Z54" s="76">
        <f>SUM(Z55,Z57,Z58,Z59,Z60,Z62,Z63,Z64)</f>
        <v>108.06342935446949</v>
      </c>
      <c r="AA54" s="76">
        <f t="shared" si="18"/>
        <v>4.079683350353136E-4</v>
      </c>
      <c r="AB54" s="76">
        <f t="shared" si="3"/>
        <v>3.9940099999959955E-3</v>
      </c>
      <c r="AC54" s="78">
        <f t="shared" ref="AC54:AD88" si="20">AA54/M54</f>
        <v>2.4096309583082365E-4</v>
      </c>
      <c r="AD54" s="79">
        <f t="shared" si="5"/>
        <v>2.4096309583084032E-4</v>
      </c>
      <c r="AE54" s="65" t="s">
        <v>39</v>
      </c>
      <c r="AF54" s="73"/>
      <c r="AG54" s="73"/>
    </row>
    <row r="55" spans="1:33" ht="47.25">
      <c r="A55" s="74" t="s">
        <v>101</v>
      </c>
      <c r="B55" s="75" t="s">
        <v>102</v>
      </c>
      <c r="C55" s="74" t="s">
        <v>38</v>
      </c>
      <c r="D55" s="76">
        <f t="shared" ref="D55:Z55" si="21">SUM(D56:D56)</f>
        <v>5.8485280599999996</v>
      </c>
      <c r="E55" s="76">
        <f t="shared" si="21"/>
        <v>56.1803993650595</v>
      </c>
      <c r="F55" s="76">
        <f t="shared" si="21"/>
        <v>1.3352041603677227</v>
      </c>
      <c r="G55" s="76">
        <f t="shared" si="21"/>
        <v>13.071648730000003</v>
      </c>
      <c r="H55" s="77">
        <f t="shared" si="21"/>
        <v>0</v>
      </c>
      <c r="I55" s="77">
        <f t="shared" si="21"/>
        <v>0</v>
      </c>
      <c r="J55" s="77">
        <f t="shared" si="21"/>
        <v>9.7899999999999991</v>
      </c>
      <c r="K55" s="76">
        <f t="shared" si="21"/>
        <v>4.5133238996322769</v>
      </c>
      <c r="L55" s="76">
        <f t="shared" si="21"/>
        <v>43.108750635059494</v>
      </c>
      <c r="M55" s="76">
        <f t="shared" si="21"/>
        <v>1.4025303289070483</v>
      </c>
      <c r="N55" s="76">
        <f t="shared" si="21"/>
        <v>13.730771920000002</v>
      </c>
      <c r="O55" s="76">
        <f t="shared" si="21"/>
        <v>1.4370148529111337</v>
      </c>
      <c r="P55" s="76">
        <f t="shared" si="21"/>
        <v>14.068375409999998</v>
      </c>
      <c r="Q55" s="76">
        <f t="shared" si="21"/>
        <v>0.902084</v>
      </c>
      <c r="R55" s="76">
        <f t="shared" si="21"/>
        <v>0.902084</v>
      </c>
      <c r="S55" s="76">
        <f t="shared" si="21"/>
        <v>4.276229306666667</v>
      </c>
      <c r="T55" s="76">
        <f t="shared" si="21"/>
        <v>2.72328145</v>
      </c>
      <c r="U55" s="76">
        <f t="shared" si="21"/>
        <v>4.276229306666667</v>
      </c>
      <c r="V55" s="76">
        <f t="shared" si="21"/>
        <v>6.1944782199999997</v>
      </c>
      <c r="W55" s="76">
        <f t="shared" si="21"/>
        <v>4.276229306666667</v>
      </c>
      <c r="X55" s="76">
        <f t="shared" si="21"/>
        <v>4.2485317399999998</v>
      </c>
      <c r="Y55" s="76">
        <f t="shared" si="21"/>
        <v>3.0763090467211431</v>
      </c>
      <c r="Z55" s="76">
        <f t="shared" si="21"/>
        <v>29.040375225059496</v>
      </c>
      <c r="AA55" s="76">
        <f t="shared" si="18"/>
        <v>3.4484524004085415E-2</v>
      </c>
      <c r="AB55" s="76">
        <f t="shared" si="3"/>
        <v>0.33760348999999579</v>
      </c>
      <c r="AC55" s="78">
        <f t="shared" si="20"/>
        <v>2.4587364204065532E-2</v>
      </c>
      <c r="AD55" s="79">
        <f t="shared" si="5"/>
        <v>2.4587364204065501E-2</v>
      </c>
      <c r="AE55" s="65" t="s">
        <v>39</v>
      </c>
      <c r="AF55" s="73"/>
      <c r="AG55" s="73"/>
    </row>
    <row r="56" spans="1:33" ht="74.25" customHeight="1">
      <c r="A56" s="74" t="s">
        <v>103</v>
      </c>
      <c r="B56" s="75" t="s">
        <v>104</v>
      </c>
      <c r="C56" s="74" t="s">
        <v>105</v>
      </c>
      <c r="D56" s="76">
        <v>5.8485280599999996</v>
      </c>
      <c r="E56" s="76">
        <v>56.1803993650595</v>
      </c>
      <c r="F56" s="76">
        <f>G56/J56</f>
        <v>1.3352041603677227</v>
      </c>
      <c r="G56" s="76">
        <v>13.071648730000003</v>
      </c>
      <c r="H56" s="77"/>
      <c r="I56" s="77"/>
      <c r="J56" s="80">
        <v>9.7899999999999991</v>
      </c>
      <c r="K56" s="76">
        <f>D56-F56</f>
        <v>4.5133238996322769</v>
      </c>
      <c r="L56" s="76">
        <f>E56-G56</f>
        <v>43.108750635059494</v>
      </c>
      <c r="M56" s="76">
        <f>N56/J56</f>
        <v>1.4025303289070483</v>
      </c>
      <c r="N56" s="76">
        <f>Q56+S56+U56+W56</f>
        <v>13.730771920000002</v>
      </c>
      <c r="O56" s="76">
        <f>P56/J56</f>
        <v>1.4370148529111337</v>
      </c>
      <c r="P56" s="76">
        <f>R56+T56+V56+X56</f>
        <v>14.068375409999998</v>
      </c>
      <c r="Q56" s="76">
        <v>0.902084</v>
      </c>
      <c r="R56" s="76">
        <v>0.902084</v>
      </c>
      <c r="S56" s="76">
        <v>4.276229306666667</v>
      </c>
      <c r="T56" s="76">
        <v>2.72328145</v>
      </c>
      <c r="U56" s="76">
        <v>4.276229306666667</v>
      </c>
      <c r="V56" s="76">
        <v>6.1944782199999997</v>
      </c>
      <c r="W56" s="76">
        <v>4.276229306666667</v>
      </c>
      <c r="X56" s="76">
        <v>4.2485317399999998</v>
      </c>
      <c r="Y56" s="81">
        <f>K56-O56</f>
        <v>3.0763090467211431</v>
      </c>
      <c r="Z56" s="76">
        <f>L56-P56</f>
        <v>29.040375225059496</v>
      </c>
      <c r="AA56" s="76">
        <f t="shared" si="18"/>
        <v>3.4484524004085415E-2</v>
      </c>
      <c r="AB56" s="76">
        <f>P56-N56</f>
        <v>0.33760348999999579</v>
      </c>
      <c r="AC56" s="78">
        <f t="shared" si="20"/>
        <v>2.4587364204065532E-2</v>
      </c>
      <c r="AD56" s="78">
        <f>AB56/N56</f>
        <v>2.4587364204065501E-2</v>
      </c>
      <c r="AE56" s="82" t="s">
        <v>106</v>
      </c>
      <c r="AF56" s="73"/>
      <c r="AG56" s="73"/>
    </row>
    <row r="57" spans="1:33" ht="47.25">
      <c r="A57" s="74" t="s">
        <v>107</v>
      </c>
      <c r="B57" s="75" t="s">
        <v>108</v>
      </c>
      <c r="C57" s="74" t="s">
        <v>38</v>
      </c>
      <c r="D57" s="76">
        <v>0</v>
      </c>
      <c r="E57" s="76">
        <v>0</v>
      </c>
      <c r="F57" s="76">
        <v>0</v>
      </c>
      <c r="G57" s="76">
        <v>0</v>
      </c>
      <c r="H57" s="77">
        <v>0</v>
      </c>
      <c r="I57" s="77">
        <v>0</v>
      </c>
      <c r="J57" s="77">
        <v>0</v>
      </c>
      <c r="K57" s="76">
        <v>0</v>
      </c>
      <c r="L57" s="76">
        <v>0</v>
      </c>
      <c r="M57" s="76">
        <v>0</v>
      </c>
      <c r="N57" s="76">
        <v>0</v>
      </c>
      <c r="O57" s="76">
        <v>0</v>
      </c>
      <c r="P57" s="76">
        <v>0</v>
      </c>
      <c r="Q57" s="76">
        <v>0</v>
      </c>
      <c r="R57" s="76">
        <v>0</v>
      </c>
      <c r="S57" s="76">
        <v>0</v>
      </c>
      <c r="T57" s="76">
        <v>0</v>
      </c>
      <c r="U57" s="76">
        <v>0</v>
      </c>
      <c r="V57" s="76">
        <v>0</v>
      </c>
      <c r="W57" s="76">
        <v>0</v>
      </c>
      <c r="X57" s="76">
        <v>0</v>
      </c>
      <c r="Y57" s="76">
        <v>0</v>
      </c>
      <c r="Z57" s="76">
        <v>0</v>
      </c>
      <c r="AA57" s="76">
        <f t="shared" si="18"/>
        <v>0</v>
      </c>
      <c r="AB57" s="76">
        <f t="shared" si="3"/>
        <v>0</v>
      </c>
      <c r="AC57" s="78">
        <v>0</v>
      </c>
      <c r="AD57" s="79" t="str">
        <f t="shared" si="5"/>
        <v>нд</v>
      </c>
      <c r="AE57" s="65" t="s">
        <v>39</v>
      </c>
      <c r="AF57" s="73"/>
      <c r="AG57" s="73"/>
    </row>
    <row r="58" spans="1:33" ht="31.5">
      <c r="A58" s="74" t="s">
        <v>109</v>
      </c>
      <c r="B58" s="75" t="s">
        <v>110</v>
      </c>
      <c r="C58" s="74" t="s">
        <v>38</v>
      </c>
      <c r="D58" s="76">
        <v>0</v>
      </c>
      <c r="E58" s="76">
        <v>0</v>
      </c>
      <c r="F58" s="76">
        <v>0</v>
      </c>
      <c r="G58" s="76">
        <v>0</v>
      </c>
      <c r="H58" s="77">
        <v>0</v>
      </c>
      <c r="I58" s="77">
        <v>0</v>
      </c>
      <c r="J58" s="77">
        <v>0</v>
      </c>
      <c r="K58" s="76">
        <v>0</v>
      </c>
      <c r="L58" s="76">
        <v>0</v>
      </c>
      <c r="M58" s="76">
        <v>0</v>
      </c>
      <c r="N58" s="76">
        <v>0</v>
      </c>
      <c r="O58" s="76">
        <v>0</v>
      </c>
      <c r="P58" s="76">
        <v>0</v>
      </c>
      <c r="Q58" s="76">
        <v>0</v>
      </c>
      <c r="R58" s="76">
        <v>0</v>
      </c>
      <c r="S58" s="76">
        <v>0</v>
      </c>
      <c r="T58" s="76">
        <v>0</v>
      </c>
      <c r="U58" s="76">
        <v>0</v>
      </c>
      <c r="V58" s="76">
        <v>0</v>
      </c>
      <c r="W58" s="76">
        <v>0</v>
      </c>
      <c r="X58" s="76">
        <v>0</v>
      </c>
      <c r="Y58" s="76">
        <v>0</v>
      </c>
      <c r="Z58" s="76">
        <v>0</v>
      </c>
      <c r="AA58" s="76">
        <f t="shared" si="18"/>
        <v>0</v>
      </c>
      <c r="AB58" s="76">
        <f t="shared" si="3"/>
        <v>0</v>
      </c>
      <c r="AC58" s="78">
        <v>0</v>
      </c>
      <c r="AD58" s="79" t="str">
        <f t="shared" si="5"/>
        <v>нд</v>
      </c>
      <c r="AE58" s="65" t="s">
        <v>39</v>
      </c>
      <c r="AF58" s="73"/>
      <c r="AG58" s="73"/>
    </row>
    <row r="59" spans="1:33" ht="47.25">
      <c r="A59" s="74" t="s">
        <v>111</v>
      </c>
      <c r="B59" s="75" t="s">
        <v>112</v>
      </c>
      <c r="C59" s="74" t="s">
        <v>38</v>
      </c>
      <c r="D59" s="76">
        <v>0</v>
      </c>
      <c r="E59" s="76">
        <v>0</v>
      </c>
      <c r="F59" s="76">
        <v>0</v>
      </c>
      <c r="G59" s="76">
        <v>0</v>
      </c>
      <c r="H59" s="77">
        <v>0</v>
      </c>
      <c r="I59" s="77">
        <v>0</v>
      </c>
      <c r="J59" s="77">
        <v>0</v>
      </c>
      <c r="K59" s="76">
        <v>0</v>
      </c>
      <c r="L59" s="76">
        <v>0</v>
      </c>
      <c r="M59" s="76">
        <v>0</v>
      </c>
      <c r="N59" s="76">
        <v>0</v>
      </c>
      <c r="O59" s="76">
        <v>0</v>
      </c>
      <c r="P59" s="76">
        <v>0</v>
      </c>
      <c r="Q59" s="76">
        <v>0</v>
      </c>
      <c r="R59" s="76">
        <v>0</v>
      </c>
      <c r="S59" s="76">
        <v>0</v>
      </c>
      <c r="T59" s="76">
        <v>0</v>
      </c>
      <c r="U59" s="76">
        <v>0</v>
      </c>
      <c r="V59" s="76">
        <v>0</v>
      </c>
      <c r="W59" s="76">
        <v>0</v>
      </c>
      <c r="X59" s="76">
        <v>0</v>
      </c>
      <c r="Y59" s="76">
        <v>0</v>
      </c>
      <c r="Z59" s="76">
        <v>0</v>
      </c>
      <c r="AA59" s="76">
        <f t="shared" si="18"/>
        <v>0</v>
      </c>
      <c r="AB59" s="76">
        <f t="shared" si="3"/>
        <v>0</v>
      </c>
      <c r="AC59" s="78">
        <v>0</v>
      </c>
      <c r="AD59" s="79" t="str">
        <f t="shared" si="5"/>
        <v>нд</v>
      </c>
      <c r="AE59" s="65" t="s">
        <v>39</v>
      </c>
      <c r="AF59" s="73"/>
      <c r="AG59" s="73"/>
    </row>
    <row r="60" spans="1:33" ht="63">
      <c r="A60" s="74" t="s">
        <v>113</v>
      </c>
      <c r="B60" s="75" t="s">
        <v>114</v>
      </c>
      <c r="C60" s="74" t="s">
        <v>38</v>
      </c>
      <c r="D60" s="76">
        <f t="shared" ref="D60:Z60" si="22">SUM(D61:D61)</f>
        <v>12.732887460000001</v>
      </c>
      <c r="E60" s="76">
        <f t="shared" si="22"/>
        <v>97.005753509409999</v>
      </c>
      <c r="F60" s="76">
        <f t="shared" si="22"/>
        <v>1.5803766118488254</v>
      </c>
      <c r="G60" s="76">
        <f t="shared" si="22"/>
        <v>15.47188703</v>
      </c>
      <c r="H60" s="77">
        <f t="shared" si="22"/>
        <v>0</v>
      </c>
      <c r="I60" s="77">
        <f t="shared" si="22"/>
        <v>0</v>
      </c>
      <c r="J60" s="77">
        <f t="shared" si="22"/>
        <v>9.7899999999999991</v>
      </c>
      <c r="K60" s="76">
        <f t="shared" si="22"/>
        <v>11.152510848151175</v>
      </c>
      <c r="L60" s="76">
        <f t="shared" si="22"/>
        <v>81.533866479409994</v>
      </c>
      <c r="M60" s="76">
        <f t="shared" si="22"/>
        <v>0.29054359856996936</v>
      </c>
      <c r="N60" s="76">
        <f t="shared" si="22"/>
        <v>2.8444218299999999</v>
      </c>
      <c r="O60" s="76">
        <f t="shared" si="22"/>
        <v>0.25646704290091932</v>
      </c>
      <c r="P60" s="76">
        <f t="shared" si="22"/>
        <v>2.5108123499999997</v>
      </c>
      <c r="Q60" s="76">
        <f t="shared" si="22"/>
        <v>0.1241939</v>
      </c>
      <c r="R60" s="76">
        <f t="shared" si="22"/>
        <v>0.1241939</v>
      </c>
      <c r="S60" s="76">
        <f t="shared" si="22"/>
        <v>0</v>
      </c>
      <c r="T60" s="76">
        <f t="shared" si="22"/>
        <v>0</v>
      </c>
      <c r="U60" s="76">
        <f t="shared" si="22"/>
        <v>0</v>
      </c>
      <c r="V60" s="76">
        <f t="shared" si="22"/>
        <v>0</v>
      </c>
      <c r="W60" s="76">
        <f t="shared" si="22"/>
        <v>2.7202279300000001</v>
      </c>
      <c r="X60" s="76">
        <f t="shared" si="22"/>
        <v>2.3866184499999998</v>
      </c>
      <c r="Y60" s="76">
        <f t="shared" si="22"/>
        <v>10.896043805250256</v>
      </c>
      <c r="Z60" s="76">
        <f t="shared" si="22"/>
        <v>79.023054129409999</v>
      </c>
      <c r="AA60" s="76">
        <f t="shared" si="18"/>
        <v>-3.4076555669050046E-2</v>
      </c>
      <c r="AB60" s="76">
        <f t="shared" si="3"/>
        <v>-0.33360948000000024</v>
      </c>
      <c r="AC60" s="78">
        <f t="shared" si="20"/>
        <v>-0.1172855152781611</v>
      </c>
      <c r="AD60" s="79">
        <f t="shared" si="5"/>
        <v>-0.1172855152781612</v>
      </c>
      <c r="AE60" s="65" t="s">
        <v>39</v>
      </c>
      <c r="AF60" s="73"/>
      <c r="AG60" s="73"/>
    </row>
    <row r="61" spans="1:33" ht="31.5">
      <c r="A61" s="74" t="s">
        <v>115</v>
      </c>
      <c r="B61" s="75" t="s">
        <v>116</v>
      </c>
      <c r="C61" s="74" t="s">
        <v>117</v>
      </c>
      <c r="D61" s="76">
        <v>12.732887460000001</v>
      </c>
      <c r="E61" s="76">
        <v>97.005753509409999</v>
      </c>
      <c r="F61" s="76">
        <f>G61/J61</f>
        <v>1.5803766118488254</v>
      </c>
      <c r="G61" s="76">
        <v>15.47188703</v>
      </c>
      <c r="H61" s="77"/>
      <c r="I61" s="77"/>
      <c r="J61" s="80">
        <v>9.7899999999999991</v>
      </c>
      <c r="K61" s="76">
        <f>D61-F61</f>
        <v>11.152510848151175</v>
      </c>
      <c r="L61" s="76">
        <f>E61-G61</f>
        <v>81.533866479409994</v>
      </c>
      <c r="M61" s="76">
        <f>N61/J61</f>
        <v>0.29054359856996936</v>
      </c>
      <c r="N61" s="76">
        <f>Q61+S61+U61+W61</f>
        <v>2.8444218299999999</v>
      </c>
      <c r="O61" s="76">
        <f>P61/J61</f>
        <v>0.25646704290091932</v>
      </c>
      <c r="P61" s="76">
        <f>R61+T61+V61+X61</f>
        <v>2.5108123499999997</v>
      </c>
      <c r="Q61" s="76">
        <v>0.1241939</v>
      </c>
      <c r="R61" s="76">
        <v>0.1241939</v>
      </c>
      <c r="S61" s="76">
        <v>0</v>
      </c>
      <c r="T61" s="76">
        <v>0</v>
      </c>
      <c r="U61" s="76">
        <v>0</v>
      </c>
      <c r="V61" s="76">
        <v>0</v>
      </c>
      <c r="W61" s="76">
        <v>2.7202279300000001</v>
      </c>
      <c r="X61" s="76">
        <v>2.3866184499999998</v>
      </c>
      <c r="Y61" s="81">
        <f>K61-O61</f>
        <v>10.896043805250256</v>
      </c>
      <c r="Z61" s="76">
        <f>L61-P61</f>
        <v>79.023054129409999</v>
      </c>
      <c r="AA61" s="76">
        <f t="shared" si="18"/>
        <v>-3.4076555669050046E-2</v>
      </c>
      <c r="AB61" s="76">
        <f>P61-N61</f>
        <v>-0.33360948000000024</v>
      </c>
      <c r="AC61" s="78">
        <f t="shared" si="20"/>
        <v>-0.1172855152781611</v>
      </c>
      <c r="AD61" s="78">
        <f>AB61/N61</f>
        <v>-0.1172855152781612</v>
      </c>
      <c r="AE61" s="82" t="e">
        <f>#REF!</f>
        <v>#REF!</v>
      </c>
      <c r="AF61" s="73"/>
      <c r="AG61" s="73"/>
    </row>
    <row r="62" spans="1:33" ht="63">
      <c r="A62" s="74" t="s">
        <v>118</v>
      </c>
      <c r="B62" s="75" t="s">
        <v>119</v>
      </c>
      <c r="C62" s="74" t="s">
        <v>38</v>
      </c>
      <c r="D62" s="76">
        <v>0</v>
      </c>
      <c r="E62" s="76">
        <v>0</v>
      </c>
      <c r="F62" s="76">
        <v>0</v>
      </c>
      <c r="G62" s="76">
        <v>0</v>
      </c>
      <c r="H62" s="77">
        <v>0</v>
      </c>
      <c r="I62" s="77">
        <v>0</v>
      </c>
      <c r="J62" s="77">
        <v>0</v>
      </c>
      <c r="K62" s="76">
        <v>0</v>
      </c>
      <c r="L62" s="76">
        <v>0</v>
      </c>
      <c r="M62" s="76">
        <v>0</v>
      </c>
      <c r="N62" s="76">
        <v>0</v>
      </c>
      <c r="O62" s="76">
        <v>0</v>
      </c>
      <c r="P62" s="76">
        <v>0</v>
      </c>
      <c r="Q62" s="76">
        <v>0</v>
      </c>
      <c r="R62" s="76">
        <v>0</v>
      </c>
      <c r="S62" s="76">
        <v>0</v>
      </c>
      <c r="T62" s="76">
        <v>0</v>
      </c>
      <c r="U62" s="76">
        <v>0</v>
      </c>
      <c r="V62" s="76">
        <v>0</v>
      </c>
      <c r="W62" s="76">
        <v>0</v>
      </c>
      <c r="X62" s="76">
        <v>0</v>
      </c>
      <c r="Y62" s="76">
        <v>0</v>
      </c>
      <c r="Z62" s="76">
        <v>0</v>
      </c>
      <c r="AA62" s="76">
        <f t="shared" si="18"/>
        <v>0</v>
      </c>
      <c r="AB62" s="76">
        <f t="shared" si="3"/>
        <v>0</v>
      </c>
      <c r="AC62" s="78">
        <v>0</v>
      </c>
      <c r="AD62" s="79" t="str">
        <f t="shared" si="5"/>
        <v>нд</v>
      </c>
      <c r="AE62" s="65" t="s">
        <v>39</v>
      </c>
      <c r="AF62" s="73"/>
      <c r="AG62" s="73"/>
    </row>
    <row r="63" spans="1:33" ht="47.25">
      <c r="A63" s="74" t="s">
        <v>120</v>
      </c>
      <c r="B63" s="75" t="s">
        <v>121</v>
      </c>
      <c r="C63" s="74" t="s">
        <v>38</v>
      </c>
      <c r="D63" s="76">
        <v>0</v>
      </c>
      <c r="E63" s="76">
        <v>0</v>
      </c>
      <c r="F63" s="76">
        <v>0</v>
      </c>
      <c r="G63" s="76">
        <v>0</v>
      </c>
      <c r="H63" s="77">
        <v>0</v>
      </c>
      <c r="I63" s="77">
        <v>0</v>
      </c>
      <c r="J63" s="77">
        <v>0</v>
      </c>
      <c r="K63" s="76">
        <v>0</v>
      </c>
      <c r="L63" s="76">
        <v>0</v>
      </c>
      <c r="M63" s="76">
        <v>0</v>
      </c>
      <c r="N63" s="76">
        <v>0</v>
      </c>
      <c r="O63" s="76">
        <v>0</v>
      </c>
      <c r="P63" s="76">
        <v>0</v>
      </c>
      <c r="Q63" s="76">
        <v>0</v>
      </c>
      <c r="R63" s="76">
        <v>0</v>
      </c>
      <c r="S63" s="76">
        <v>0</v>
      </c>
      <c r="T63" s="76">
        <v>0</v>
      </c>
      <c r="U63" s="76">
        <v>0</v>
      </c>
      <c r="V63" s="76">
        <v>0</v>
      </c>
      <c r="W63" s="76">
        <v>0</v>
      </c>
      <c r="X63" s="76">
        <v>0</v>
      </c>
      <c r="Y63" s="76">
        <v>0</v>
      </c>
      <c r="Z63" s="76">
        <v>0</v>
      </c>
      <c r="AA63" s="76">
        <f t="shared" si="18"/>
        <v>0</v>
      </c>
      <c r="AB63" s="76">
        <f t="shared" si="3"/>
        <v>0</v>
      </c>
      <c r="AC63" s="78">
        <v>0</v>
      </c>
      <c r="AD63" s="79" t="str">
        <f t="shared" si="5"/>
        <v>нд</v>
      </c>
      <c r="AE63" s="65" t="s">
        <v>39</v>
      </c>
      <c r="AF63" s="73"/>
      <c r="AG63" s="73"/>
    </row>
    <row r="64" spans="1:33" ht="63">
      <c r="A64" s="74" t="s">
        <v>122</v>
      </c>
      <c r="B64" s="75" t="s">
        <v>123</v>
      </c>
      <c r="C64" s="74" t="s">
        <v>38</v>
      </c>
      <c r="D64" s="76">
        <v>0</v>
      </c>
      <c r="E64" s="76">
        <v>0</v>
      </c>
      <c r="F64" s="76">
        <v>0</v>
      </c>
      <c r="G64" s="76">
        <v>0</v>
      </c>
      <c r="H64" s="77">
        <v>0</v>
      </c>
      <c r="I64" s="77">
        <v>0</v>
      </c>
      <c r="J64" s="77">
        <v>0</v>
      </c>
      <c r="K64" s="76">
        <v>0</v>
      </c>
      <c r="L64" s="76">
        <v>0</v>
      </c>
      <c r="M64" s="76">
        <v>0</v>
      </c>
      <c r="N64" s="76">
        <v>0</v>
      </c>
      <c r="O64" s="76">
        <v>0</v>
      </c>
      <c r="P64" s="76">
        <v>0</v>
      </c>
      <c r="Q64" s="76">
        <v>0</v>
      </c>
      <c r="R64" s="76">
        <v>0</v>
      </c>
      <c r="S64" s="76">
        <v>0</v>
      </c>
      <c r="T64" s="76">
        <v>0</v>
      </c>
      <c r="U64" s="76">
        <v>0</v>
      </c>
      <c r="V64" s="76">
        <v>0</v>
      </c>
      <c r="W64" s="76">
        <v>0</v>
      </c>
      <c r="X64" s="76">
        <v>0</v>
      </c>
      <c r="Y64" s="76">
        <v>0</v>
      </c>
      <c r="Z64" s="76">
        <v>0</v>
      </c>
      <c r="AA64" s="76">
        <f t="shared" si="18"/>
        <v>0</v>
      </c>
      <c r="AB64" s="76">
        <f t="shared" si="3"/>
        <v>0</v>
      </c>
      <c r="AC64" s="78">
        <v>0</v>
      </c>
      <c r="AD64" s="79" t="str">
        <f t="shared" si="5"/>
        <v>нд</v>
      </c>
      <c r="AE64" s="65" t="s">
        <v>39</v>
      </c>
      <c r="AF64" s="73"/>
      <c r="AG64" s="73"/>
    </row>
    <row r="65" spans="1:33" ht="63">
      <c r="A65" s="74" t="s">
        <v>124</v>
      </c>
      <c r="B65" s="75" t="s">
        <v>125</v>
      </c>
      <c r="C65" s="74" t="s">
        <v>38</v>
      </c>
      <c r="D65" s="76">
        <f t="shared" ref="D65:X65" si="23">SUM(D66,D67)</f>
        <v>0</v>
      </c>
      <c r="E65" s="76">
        <f>SUM(E66,E67)</f>
        <v>0</v>
      </c>
      <c r="F65" s="76">
        <f>SUM(F66,F67)</f>
        <v>0</v>
      </c>
      <c r="G65" s="76">
        <f>SUM(G66,G67)</f>
        <v>0</v>
      </c>
      <c r="H65" s="77">
        <f t="shared" si="23"/>
        <v>0</v>
      </c>
      <c r="I65" s="77">
        <f t="shared" si="23"/>
        <v>0</v>
      </c>
      <c r="J65" s="77">
        <f t="shared" si="23"/>
        <v>0</v>
      </c>
      <c r="K65" s="76">
        <f t="shared" si="23"/>
        <v>0</v>
      </c>
      <c r="L65" s="76">
        <f t="shared" si="23"/>
        <v>0</v>
      </c>
      <c r="M65" s="76">
        <f>SUM(M66,M67)</f>
        <v>0</v>
      </c>
      <c r="N65" s="76">
        <f>SUM(N66,N67)</f>
        <v>0</v>
      </c>
      <c r="O65" s="76">
        <f>SUM(O66,O67)</f>
        <v>0</v>
      </c>
      <c r="P65" s="76">
        <f>SUM(P66,P67)</f>
        <v>0</v>
      </c>
      <c r="Q65" s="76">
        <f t="shared" si="23"/>
        <v>0</v>
      </c>
      <c r="R65" s="76">
        <f t="shared" si="23"/>
        <v>0</v>
      </c>
      <c r="S65" s="76">
        <f t="shared" si="23"/>
        <v>0</v>
      </c>
      <c r="T65" s="76">
        <f t="shared" si="23"/>
        <v>0</v>
      </c>
      <c r="U65" s="76">
        <f t="shared" si="23"/>
        <v>0</v>
      </c>
      <c r="V65" s="76">
        <f t="shared" si="23"/>
        <v>0</v>
      </c>
      <c r="W65" s="76">
        <f t="shared" si="23"/>
        <v>0</v>
      </c>
      <c r="X65" s="76">
        <f t="shared" si="23"/>
        <v>0</v>
      </c>
      <c r="Y65" s="76">
        <f>SUM(Y66,Y67)</f>
        <v>0</v>
      </c>
      <c r="Z65" s="76">
        <f>SUM(Z66,Z67)</f>
        <v>0</v>
      </c>
      <c r="AA65" s="76">
        <f t="shared" si="18"/>
        <v>0</v>
      </c>
      <c r="AB65" s="76">
        <f t="shared" si="3"/>
        <v>0</v>
      </c>
      <c r="AC65" s="78">
        <v>0</v>
      </c>
      <c r="AD65" s="79" t="str">
        <f t="shared" si="5"/>
        <v>нд</v>
      </c>
      <c r="AE65" s="65" t="s">
        <v>39</v>
      </c>
      <c r="AF65" s="73"/>
      <c r="AG65" s="73"/>
    </row>
    <row r="66" spans="1:33" ht="31.5">
      <c r="A66" s="74" t="s">
        <v>126</v>
      </c>
      <c r="B66" s="75" t="s">
        <v>127</v>
      </c>
      <c r="C66" s="74" t="s">
        <v>38</v>
      </c>
      <c r="D66" s="76" t="s">
        <v>39</v>
      </c>
      <c r="E66" s="76" t="s">
        <v>39</v>
      </c>
      <c r="F66" s="76" t="s">
        <v>39</v>
      </c>
      <c r="G66" s="76" t="s">
        <v>39</v>
      </c>
      <c r="H66" s="77" t="s">
        <v>39</v>
      </c>
      <c r="I66" s="77" t="s">
        <v>39</v>
      </c>
      <c r="J66" s="77" t="s">
        <v>39</v>
      </c>
      <c r="K66" s="76" t="s">
        <v>39</v>
      </c>
      <c r="L66" s="76" t="s">
        <v>39</v>
      </c>
      <c r="M66" s="76" t="s">
        <v>39</v>
      </c>
      <c r="N66" s="76" t="s">
        <v>39</v>
      </c>
      <c r="O66" s="76" t="s">
        <v>39</v>
      </c>
      <c r="P66" s="76" t="s">
        <v>39</v>
      </c>
      <c r="Q66" s="76" t="s">
        <v>39</v>
      </c>
      <c r="R66" s="76" t="s">
        <v>39</v>
      </c>
      <c r="S66" s="76" t="s">
        <v>39</v>
      </c>
      <c r="T66" s="76" t="s">
        <v>39</v>
      </c>
      <c r="U66" s="76" t="s">
        <v>39</v>
      </c>
      <c r="V66" s="76" t="s">
        <v>39</v>
      </c>
      <c r="W66" s="76" t="s">
        <v>39</v>
      </c>
      <c r="X66" s="76" t="s">
        <v>39</v>
      </c>
      <c r="Y66" s="76" t="s">
        <v>39</v>
      </c>
      <c r="Z66" s="76" t="s">
        <v>39</v>
      </c>
      <c r="AA66" s="76" t="s">
        <v>39</v>
      </c>
      <c r="AB66" s="76" t="s">
        <v>39</v>
      </c>
      <c r="AC66" s="76" t="s">
        <v>39</v>
      </c>
      <c r="AD66" s="79" t="str">
        <f t="shared" si="5"/>
        <v>нд</v>
      </c>
      <c r="AE66" s="65" t="s">
        <v>39</v>
      </c>
      <c r="AF66" s="73"/>
      <c r="AG66" s="73"/>
    </row>
    <row r="67" spans="1:33" ht="47.25">
      <c r="A67" s="74" t="s">
        <v>128</v>
      </c>
      <c r="B67" s="75" t="s">
        <v>129</v>
      </c>
      <c r="C67" s="74" t="s">
        <v>38</v>
      </c>
      <c r="D67" s="76" t="s">
        <v>39</v>
      </c>
      <c r="E67" s="76" t="s">
        <v>39</v>
      </c>
      <c r="F67" s="76" t="s">
        <v>39</v>
      </c>
      <c r="G67" s="76" t="s">
        <v>39</v>
      </c>
      <c r="H67" s="77" t="s">
        <v>39</v>
      </c>
      <c r="I67" s="77" t="s">
        <v>39</v>
      </c>
      <c r="J67" s="77" t="s">
        <v>39</v>
      </c>
      <c r="K67" s="76" t="s">
        <v>39</v>
      </c>
      <c r="L67" s="76" t="s">
        <v>39</v>
      </c>
      <c r="M67" s="76" t="s">
        <v>39</v>
      </c>
      <c r="N67" s="76" t="s">
        <v>39</v>
      </c>
      <c r="O67" s="76" t="s">
        <v>39</v>
      </c>
      <c r="P67" s="76" t="s">
        <v>39</v>
      </c>
      <c r="Q67" s="76" t="s">
        <v>39</v>
      </c>
      <c r="R67" s="76" t="s">
        <v>39</v>
      </c>
      <c r="S67" s="76" t="s">
        <v>39</v>
      </c>
      <c r="T67" s="76" t="s">
        <v>39</v>
      </c>
      <c r="U67" s="76" t="s">
        <v>39</v>
      </c>
      <c r="V67" s="76" t="s">
        <v>39</v>
      </c>
      <c r="W67" s="76" t="s">
        <v>39</v>
      </c>
      <c r="X67" s="76" t="s">
        <v>39</v>
      </c>
      <c r="Y67" s="76" t="s">
        <v>39</v>
      </c>
      <c r="Z67" s="76" t="s">
        <v>39</v>
      </c>
      <c r="AA67" s="76" t="s">
        <v>39</v>
      </c>
      <c r="AB67" s="76" t="s">
        <v>39</v>
      </c>
      <c r="AC67" s="76" t="s">
        <v>39</v>
      </c>
      <c r="AD67" s="79" t="str">
        <f t="shared" si="5"/>
        <v>нд</v>
      </c>
      <c r="AE67" s="65" t="s">
        <v>39</v>
      </c>
      <c r="AF67" s="73"/>
      <c r="AG67" s="73"/>
    </row>
    <row r="68" spans="1:33" ht="63">
      <c r="A68" s="74" t="s">
        <v>130</v>
      </c>
      <c r="B68" s="75" t="s">
        <v>131</v>
      </c>
      <c r="C68" s="74" t="s">
        <v>38</v>
      </c>
      <c r="D68" s="76">
        <f t="shared" ref="D68:X68" si="24">SUM(D69,D70)</f>
        <v>0</v>
      </c>
      <c r="E68" s="76">
        <f>SUM(E69,E70)</f>
        <v>0</v>
      </c>
      <c r="F68" s="76">
        <f>SUM(F69,F70)</f>
        <v>0</v>
      </c>
      <c r="G68" s="76">
        <f>SUM(G69,G70)</f>
        <v>0</v>
      </c>
      <c r="H68" s="77">
        <f t="shared" si="24"/>
        <v>0</v>
      </c>
      <c r="I68" s="77">
        <f t="shared" si="24"/>
        <v>0</v>
      </c>
      <c r="J68" s="77">
        <f t="shared" si="24"/>
        <v>0</v>
      </c>
      <c r="K68" s="76">
        <f t="shared" si="24"/>
        <v>0</v>
      </c>
      <c r="L68" s="76">
        <f t="shared" si="24"/>
        <v>0</v>
      </c>
      <c r="M68" s="76">
        <f>SUM(M69,M70)</f>
        <v>0</v>
      </c>
      <c r="N68" s="76">
        <f>SUM(N69,N70)</f>
        <v>0</v>
      </c>
      <c r="O68" s="76">
        <f>SUM(O69,O70)</f>
        <v>0</v>
      </c>
      <c r="P68" s="76">
        <f>SUM(P69,P70)</f>
        <v>0</v>
      </c>
      <c r="Q68" s="76">
        <f t="shared" si="24"/>
        <v>0</v>
      </c>
      <c r="R68" s="76">
        <f t="shared" si="24"/>
        <v>0</v>
      </c>
      <c r="S68" s="76">
        <f t="shared" si="24"/>
        <v>0</v>
      </c>
      <c r="T68" s="76">
        <f t="shared" si="24"/>
        <v>0</v>
      </c>
      <c r="U68" s="76">
        <f t="shared" si="24"/>
        <v>0</v>
      </c>
      <c r="V68" s="76">
        <f t="shared" si="24"/>
        <v>0</v>
      </c>
      <c r="W68" s="76">
        <f t="shared" si="24"/>
        <v>0</v>
      </c>
      <c r="X68" s="76">
        <f t="shared" si="24"/>
        <v>0</v>
      </c>
      <c r="Y68" s="76">
        <f>SUM(Y69,Y70)</f>
        <v>0</v>
      </c>
      <c r="Z68" s="76">
        <f>SUM(Z69,Z70)</f>
        <v>0</v>
      </c>
      <c r="AA68" s="76">
        <f t="shared" si="18"/>
        <v>0</v>
      </c>
      <c r="AB68" s="76">
        <f t="shared" si="3"/>
        <v>0</v>
      </c>
      <c r="AC68" s="78">
        <v>0</v>
      </c>
      <c r="AD68" s="79" t="str">
        <f t="shared" si="5"/>
        <v>нд</v>
      </c>
      <c r="AE68" s="65" t="s">
        <v>39</v>
      </c>
      <c r="AF68" s="73"/>
      <c r="AG68" s="73"/>
    </row>
    <row r="69" spans="1:33" ht="78.75">
      <c r="A69" s="74" t="s">
        <v>132</v>
      </c>
      <c r="B69" s="75" t="s">
        <v>133</v>
      </c>
      <c r="C69" s="74" t="s">
        <v>38</v>
      </c>
      <c r="D69" s="76">
        <v>0</v>
      </c>
      <c r="E69" s="76">
        <v>0</v>
      </c>
      <c r="F69" s="76">
        <v>0</v>
      </c>
      <c r="G69" s="76">
        <v>0</v>
      </c>
      <c r="H69" s="77">
        <v>0</v>
      </c>
      <c r="I69" s="77">
        <v>0</v>
      </c>
      <c r="J69" s="77">
        <v>0</v>
      </c>
      <c r="K69" s="76">
        <v>0</v>
      </c>
      <c r="L69" s="76">
        <v>0</v>
      </c>
      <c r="M69" s="76">
        <v>0</v>
      </c>
      <c r="N69" s="76">
        <v>0</v>
      </c>
      <c r="O69" s="76">
        <v>0</v>
      </c>
      <c r="P69" s="76">
        <v>0</v>
      </c>
      <c r="Q69" s="76">
        <v>0</v>
      </c>
      <c r="R69" s="76">
        <v>0</v>
      </c>
      <c r="S69" s="76">
        <v>0</v>
      </c>
      <c r="T69" s="76">
        <v>0</v>
      </c>
      <c r="U69" s="76">
        <v>0</v>
      </c>
      <c r="V69" s="76">
        <v>0</v>
      </c>
      <c r="W69" s="76">
        <v>0</v>
      </c>
      <c r="X69" s="76">
        <v>0</v>
      </c>
      <c r="Y69" s="76">
        <v>0</v>
      </c>
      <c r="Z69" s="76">
        <v>0</v>
      </c>
      <c r="AA69" s="76">
        <f t="shared" si="18"/>
        <v>0</v>
      </c>
      <c r="AB69" s="76">
        <f t="shared" si="3"/>
        <v>0</v>
      </c>
      <c r="AC69" s="78">
        <v>0</v>
      </c>
      <c r="AD69" s="79" t="str">
        <f t="shared" si="5"/>
        <v>нд</v>
      </c>
      <c r="AE69" s="65" t="s">
        <v>39</v>
      </c>
      <c r="AF69" s="73"/>
      <c r="AG69" s="73"/>
    </row>
    <row r="70" spans="1:33" ht="78.75">
      <c r="A70" s="74" t="s">
        <v>134</v>
      </c>
      <c r="B70" s="75" t="s">
        <v>135</v>
      </c>
      <c r="C70" s="74" t="s">
        <v>38</v>
      </c>
      <c r="D70" s="76">
        <v>0</v>
      </c>
      <c r="E70" s="76">
        <v>0</v>
      </c>
      <c r="F70" s="76">
        <v>0</v>
      </c>
      <c r="G70" s="76">
        <v>0</v>
      </c>
      <c r="H70" s="76">
        <v>0</v>
      </c>
      <c r="I70" s="76">
        <v>0</v>
      </c>
      <c r="J70" s="76">
        <v>0</v>
      </c>
      <c r="K70" s="76">
        <v>0</v>
      </c>
      <c r="L70" s="76">
        <v>0</v>
      </c>
      <c r="M70" s="76">
        <v>0</v>
      </c>
      <c r="N70" s="76">
        <v>0</v>
      </c>
      <c r="O70" s="76">
        <v>0</v>
      </c>
      <c r="P70" s="76">
        <v>0</v>
      </c>
      <c r="Q70" s="76">
        <v>0</v>
      </c>
      <c r="R70" s="76">
        <v>0</v>
      </c>
      <c r="S70" s="76">
        <v>0</v>
      </c>
      <c r="T70" s="76">
        <v>0</v>
      </c>
      <c r="U70" s="76">
        <v>0</v>
      </c>
      <c r="V70" s="76">
        <v>0</v>
      </c>
      <c r="W70" s="76">
        <v>0</v>
      </c>
      <c r="X70" s="76">
        <v>0</v>
      </c>
      <c r="Y70" s="76">
        <v>0</v>
      </c>
      <c r="Z70" s="76">
        <v>0</v>
      </c>
      <c r="AA70" s="76">
        <f t="shared" si="18"/>
        <v>0</v>
      </c>
      <c r="AB70" s="76">
        <f t="shared" si="3"/>
        <v>0</v>
      </c>
      <c r="AC70" s="78">
        <v>0</v>
      </c>
      <c r="AD70" s="79" t="str">
        <f t="shared" si="5"/>
        <v>нд</v>
      </c>
      <c r="AE70" s="65" t="s">
        <v>39</v>
      </c>
      <c r="AF70" s="73"/>
      <c r="AG70" s="73"/>
    </row>
    <row r="71" spans="1:33" ht="47.25">
      <c r="A71" s="74" t="s">
        <v>136</v>
      </c>
      <c r="B71" s="75" t="s">
        <v>137</v>
      </c>
      <c r="C71" s="74" t="s">
        <v>38</v>
      </c>
      <c r="D71" s="76">
        <f>SUM(D72:D77)</f>
        <v>25.895667971580547</v>
      </c>
      <c r="E71" s="76">
        <f>SUM(E72:E77)</f>
        <v>224.47361702552001</v>
      </c>
      <c r="F71" s="76">
        <f>SUM(F72:F77)</f>
        <v>7.0287946741573055</v>
      </c>
      <c r="G71" s="76">
        <f>SUM(G72:G77)</f>
        <v>68.811899860000011</v>
      </c>
      <c r="H71" s="76">
        <f t="shared" ref="H71:X71" si="25">SUM(H72:H77)</f>
        <v>0</v>
      </c>
      <c r="I71" s="76">
        <f t="shared" si="25"/>
        <v>0</v>
      </c>
      <c r="J71" s="76">
        <f t="shared" si="25"/>
        <v>58.739999999999995</v>
      </c>
      <c r="K71" s="76">
        <f t="shared" si="25"/>
        <v>18.866873297423243</v>
      </c>
      <c r="L71" s="76">
        <f t="shared" si="25"/>
        <v>155.66171716552</v>
      </c>
      <c r="M71" s="76">
        <f>SUM(M72:M77)</f>
        <v>7.92875690909091</v>
      </c>
      <c r="N71" s="76">
        <f>SUM(N72:N77)</f>
        <v>77.622530140000009</v>
      </c>
      <c r="O71" s="76">
        <f>SUM(O72:O77)</f>
        <v>7.9720768559754855</v>
      </c>
      <c r="P71" s="76">
        <f>SUM(P72:P77)</f>
        <v>78.046632419999995</v>
      </c>
      <c r="Q71" s="76">
        <f t="shared" si="25"/>
        <v>2.5940161900000001</v>
      </c>
      <c r="R71" s="76">
        <f t="shared" si="25"/>
        <v>2.5940161900000001</v>
      </c>
      <c r="S71" s="76">
        <f t="shared" si="25"/>
        <v>9.0680350066666673</v>
      </c>
      <c r="T71" s="76">
        <f t="shared" si="25"/>
        <v>22.049055959999997</v>
      </c>
      <c r="U71" s="76">
        <f t="shared" si="25"/>
        <v>9.0680350066666673</v>
      </c>
      <c r="V71" s="76">
        <f t="shared" si="25"/>
        <v>5.5282812999999988</v>
      </c>
      <c r="W71" s="76">
        <f t="shared" si="25"/>
        <v>56.892443936666659</v>
      </c>
      <c r="X71" s="76">
        <f t="shared" si="25"/>
        <v>47.875278969999997</v>
      </c>
      <c r="Y71" s="76">
        <f>SUM(Y72:Y77)</f>
        <v>10.894796441447758</v>
      </c>
      <c r="Z71" s="76">
        <f>SUM(Z72:Z77)</f>
        <v>77.615084745519994</v>
      </c>
      <c r="AA71" s="76">
        <f t="shared" si="18"/>
        <v>4.3319946884575522E-2</v>
      </c>
      <c r="AB71" s="76">
        <f t="shared" si="3"/>
        <v>0.42410227999999961</v>
      </c>
      <c r="AC71" s="78">
        <f t="shared" si="20"/>
        <v>5.463649268261205E-3</v>
      </c>
      <c r="AD71" s="79">
        <f t="shared" si="5"/>
        <v>5.4636492682612735E-3</v>
      </c>
      <c r="AE71" s="65" t="s">
        <v>39</v>
      </c>
      <c r="AF71" s="73"/>
      <c r="AG71" s="73"/>
    </row>
    <row r="72" spans="1:33" s="24" customFormat="1" ht="31.5">
      <c r="A72" s="74" t="s">
        <v>138</v>
      </c>
      <c r="B72" s="75" t="s">
        <v>139</v>
      </c>
      <c r="C72" s="74" t="s">
        <v>140</v>
      </c>
      <c r="D72" s="76">
        <v>15.875262230000001</v>
      </c>
      <c r="E72" s="76">
        <v>149.41593610816</v>
      </c>
      <c r="F72" s="76">
        <f t="shared" ref="F72:F77" si="26">G72/J72</f>
        <v>5.7400574800817177</v>
      </c>
      <c r="G72" s="76">
        <v>56.195162730000007</v>
      </c>
      <c r="H72" s="77"/>
      <c r="I72" s="77"/>
      <c r="J72" s="80">
        <v>9.7899999999999991</v>
      </c>
      <c r="K72" s="76">
        <f t="shared" ref="K72:L77" si="27">D72-F72</f>
        <v>10.135204749918284</v>
      </c>
      <c r="L72" s="76">
        <f t="shared" si="27"/>
        <v>93.22077337815999</v>
      </c>
      <c r="M72" s="76">
        <f t="shared" ref="M72:M77" si="28">N72/J72</f>
        <v>3.043730460674158</v>
      </c>
      <c r="N72" s="76">
        <f t="shared" ref="N72:N77" si="29">Q72+S72+U72+W72</f>
        <v>29.798121210000005</v>
      </c>
      <c r="O72" s="76">
        <f t="shared" ref="O72:O77" si="30">P72/J72</f>
        <v>3.0818542849846784</v>
      </c>
      <c r="P72" s="76">
        <f t="shared" ref="P72:P77" si="31">R72+T72+V72+X72</f>
        <v>30.171353449999998</v>
      </c>
      <c r="Q72" s="76">
        <v>2.5940161900000001</v>
      </c>
      <c r="R72" s="76">
        <v>2.5940161900000001</v>
      </c>
      <c r="S72" s="76">
        <v>9.0680350066666673</v>
      </c>
      <c r="T72" s="76">
        <v>22.049055959999997</v>
      </c>
      <c r="U72" s="76">
        <v>9.0680350066666673</v>
      </c>
      <c r="V72" s="76">
        <v>5.5282812999999988</v>
      </c>
      <c r="W72" s="76">
        <v>9.0680350066666673</v>
      </c>
      <c r="X72" s="76">
        <v>0</v>
      </c>
      <c r="Y72" s="81">
        <f t="shared" ref="Y72:Z77" si="32">K72-O72</f>
        <v>7.0533504649336054</v>
      </c>
      <c r="Z72" s="76">
        <f t="shared" si="32"/>
        <v>63.049419928159992</v>
      </c>
      <c r="AA72" s="76">
        <f t="shared" si="18"/>
        <v>3.8123824310520416E-2</v>
      </c>
      <c r="AB72" s="76">
        <f t="shared" si="18"/>
        <v>0.373232239999993</v>
      </c>
      <c r="AC72" s="78">
        <f t="shared" si="20"/>
        <v>1.252536149409115E-2</v>
      </c>
      <c r="AD72" s="78">
        <f t="shared" si="20"/>
        <v>1.2525361494091088E-2</v>
      </c>
      <c r="AE72" s="83" t="s">
        <v>39</v>
      </c>
      <c r="AF72" s="84"/>
      <c r="AG72" s="84"/>
    </row>
    <row r="73" spans="1:33" ht="63">
      <c r="A73" s="74" t="s">
        <v>141</v>
      </c>
      <c r="B73" s="75" t="s">
        <v>142</v>
      </c>
      <c r="C73" s="74" t="s">
        <v>143</v>
      </c>
      <c r="D73" s="76">
        <v>4.3680119758509601</v>
      </c>
      <c r="E73" s="76">
        <v>32.629049486950002</v>
      </c>
      <c r="F73" s="76">
        <f t="shared" si="26"/>
        <v>1.2887371940755874</v>
      </c>
      <c r="G73" s="76">
        <v>12.616737130000001</v>
      </c>
      <c r="H73" s="77"/>
      <c r="I73" s="77"/>
      <c r="J73" s="80">
        <v>9.7899999999999991</v>
      </c>
      <c r="K73" s="76">
        <f t="shared" si="27"/>
        <v>3.0792747817753727</v>
      </c>
      <c r="L73" s="76">
        <f t="shared" si="27"/>
        <v>20.012312356950002</v>
      </c>
      <c r="M73" s="76">
        <f t="shared" si="28"/>
        <v>0.55115194075587337</v>
      </c>
      <c r="N73" s="76">
        <f t="shared" si="29"/>
        <v>5.3957775000000003</v>
      </c>
      <c r="O73" s="76">
        <f t="shared" si="30"/>
        <v>0.53731287436159347</v>
      </c>
      <c r="P73" s="76">
        <f t="shared" si="31"/>
        <v>5.2602930399999996</v>
      </c>
      <c r="Q73" s="76">
        <v>0</v>
      </c>
      <c r="R73" s="76">
        <v>0</v>
      </c>
      <c r="S73" s="76">
        <v>0</v>
      </c>
      <c r="T73" s="76">
        <v>0</v>
      </c>
      <c r="U73" s="76">
        <v>0</v>
      </c>
      <c r="V73" s="76">
        <v>0</v>
      </c>
      <c r="W73" s="76">
        <v>5.3957775000000003</v>
      </c>
      <c r="X73" s="76">
        <v>5.2602930399999996</v>
      </c>
      <c r="Y73" s="81">
        <f t="shared" si="32"/>
        <v>2.5419619074137794</v>
      </c>
      <c r="Z73" s="76">
        <f t="shared" si="32"/>
        <v>14.752019316950001</v>
      </c>
      <c r="AA73" s="76">
        <f t="shared" si="18"/>
        <v>-1.3839066394279897E-2</v>
      </c>
      <c r="AB73" s="76">
        <f t="shared" si="18"/>
        <v>-0.13548446000000069</v>
      </c>
      <c r="AC73" s="78">
        <f t="shared" si="20"/>
        <v>-2.5109348930714839E-2</v>
      </c>
      <c r="AD73" s="78">
        <f t="shared" si="20"/>
        <v>-2.5109348930714932E-2</v>
      </c>
      <c r="AE73" s="82" t="e">
        <f>#REF!</f>
        <v>#REF!</v>
      </c>
      <c r="AF73" s="73"/>
      <c r="AG73" s="73"/>
    </row>
    <row r="74" spans="1:33" ht="63">
      <c r="A74" s="74" t="s">
        <v>144</v>
      </c>
      <c r="B74" s="75" t="s">
        <v>145</v>
      </c>
      <c r="C74" s="74" t="s">
        <v>146</v>
      </c>
      <c r="D74" s="76">
        <v>2.5869882347166446</v>
      </c>
      <c r="E74" s="76">
        <v>19.373068780000001</v>
      </c>
      <c r="F74" s="76">
        <f t="shared" si="26"/>
        <v>0</v>
      </c>
      <c r="G74" s="76">
        <v>0</v>
      </c>
      <c r="H74" s="77"/>
      <c r="I74" s="77"/>
      <c r="J74" s="80">
        <v>9.7899999999999991</v>
      </c>
      <c r="K74" s="76">
        <f t="shared" si="27"/>
        <v>2.5869882347166446</v>
      </c>
      <c r="L74" s="76">
        <f t="shared" si="27"/>
        <v>19.373068780000001</v>
      </c>
      <c r="M74" s="76">
        <f t="shared" si="28"/>
        <v>1.9788630010214507</v>
      </c>
      <c r="N74" s="76">
        <f t="shared" si="29"/>
        <v>19.373068780000001</v>
      </c>
      <c r="O74" s="76">
        <f t="shared" si="30"/>
        <v>2.0004357742594485</v>
      </c>
      <c r="P74" s="76">
        <f t="shared" si="31"/>
        <v>19.584266230000001</v>
      </c>
      <c r="Q74" s="76">
        <v>0</v>
      </c>
      <c r="R74" s="76">
        <v>0</v>
      </c>
      <c r="S74" s="76">
        <v>0</v>
      </c>
      <c r="T74" s="76">
        <v>0</v>
      </c>
      <c r="U74" s="76">
        <v>0</v>
      </c>
      <c r="V74" s="76">
        <v>0</v>
      </c>
      <c r="W74" s="76">
        <v>19.373068780000001</v>
      </c>
      <c r="X74" s="76">
        <v>19.584266230000001</v>
      </c>
      <c r="Y74" s="81">
        <f t="shared" si="32"/>
        <v>0.58655246045719611</v>
      </c>
      <c r="Z74" s="76">
        <f t="shared" si="32"/>
        <v>-0.21119745000000023</v>
      </c>
      <c r="AA74" s="76">
        <f t="shared" si="18"/>
        <v>2.1572773237997778E-2</v>
      </c>
      <c r="AB74" s="76">
        <f t="shared" si="18"/>
        <v>0.21119745000000023</v>
      </c>
      <c r="AC74" s="78">
        <f t="shared" si="20"/>
        <v>1.0901600174879377E-2</v>
      </c>
      <c r="AD74" s="78">
        <f t="shared" si="20"/>
        <v>1.0901600174879482E-2</v>
      </c>
      <c r="AE74" s="83" t="e">
        <f>#REF!</f>
        <v>#REF!</v>
      </c>
      <c r="AF74" s="73"/>
      <c r="AG74" s="73"/>
    </row>
    <row r="75" spans="1:33" ht="47.25">
      <c r="A75" s="74" t="s">
        <v>147</v>
      </c>
      <c r="B75" s="75" t="s">
        <v>148</v>
      </c>
      <c r="C75" s="74" t="s">
        <v>149</v>
      </c>
      <c r="D75" s="76">
        <v>2.069163409192325</v>
      </c>
      <c r="E75" s="76">
        <v>15.588584000000001</v>
      </c>
      <c r="F75" s="76">
        <f t="shared" si="26"/>
        <v>0</v>
      </c>
      <c r="G75" s="76">
        <v>0</v>
      </c>
      <c r="H75" s="77"/>
      <c r="I75" s="77"/>
      <c r="J75" s="80">
        <v>9.7899999999999991</v>
      </c>
      <c r="K75" s="76">
        <f t="shared" si="27"/>
        <v>2.069163409192325</v>
      </c>
      <c r="L75" s="76">
        <f t="shared" si="27"/>
        <v>15.588584000000001</v>
      </c>
      <c r="M75" s="76">
        <f t="shared" si="28"/>
        <v>1.5922966292134835</v>
      </c>
      <c r="N75" s="76">
        <f t="shared" si="29"/>
        <v>15.588584000000001</v>
      </c>
      <c r="O75" s="76">
        <f t="shared" si="30"/>
        <v>1.5945751184882531</v>
      </c>
      <c r="P75" s="76">
        <f t="shared" si="31"/>
        <v>15.610890409999996</v>
      </c>
      <c r="Q75" s="76">
        <v>0</v>
      </c>
      <c r="R75" s="76">
        <v>0</v>
      </c>
      <c r="S75" s="76">
        <v>0</v>
      </c>
      <c r="T75" s="76">
        <v>0</v>
      </c>
      <c r="U75" s="76">
        <v>0</v>
      </c>
      <c r="V75" s="76">
        <v>0</v>
      </c>
      <c r="W75" s="76">
        <v>15.588584000000001</v>
      </c>
      <c r="X75" s="76">
        <v>15.610890409999996</v>
      </c>
      <c r="Y75" s="81">
        <f t="shared" si="32"/>
        <v>0.47458829070407194</v>
      </c>
      <c r="Z75" s="76">
        <f t="shared" si="32"/>
        <v>-2.2306409999995225E-2</v>
      </c>
      <c r="AA75" s="76">
        <f t="shared" si="18"/>
        <v>2.2784892747695906E-3</v>
      </c>
      <c r="AB75" s="76">
        <f t="shared" si="18"/>
        <v>2.2306409999995225E-2</v>
      </c>
      <c r="AC75" s="78">
        <f t="shared" si="20"/>
        <v>1.4309452353077283E-3</v>
      </c>
      <c r="AD75" s="78">
        <f t="shared" si="20"/>
        <v>1.4309452353077883E-3</v>
      </c>
      <c r="AE75" s="83" t="e">
        <f>#REF!</f>
        <v>#REF!</v>
      </c>
      <c r="AF75" s="73"/>
      <c r="AG75" s="73"/>
    </row>
    <row r="76" spans="1:33" ht="47.25">
      <c r="A76" s="74" t="s">
        <v>150</v>
      </c>
      <c r="B76" s="75" t="s">
        <v>151</v>
      </c>
      <c r="C76" s="74" t="s">
        <v>152</v>
      </c>
      <c r="D76" s="76">
        <v>0.29293246586345378</v>
      </c>
      <c r="E76" s="76">
        <v>2.1882055204099999</v>
      </c>
      <c r="F76" s="76">
        <f t="shared" si="26"/>
        <v>0</v>
      </c>
      <c r="G76" s="85">
        <v>0</v>
      </c>
      <c r="H76" s="77"/>
      <c r="I76" s="77"/>
      <c r="J76" s="80">
        <v>9.7899999999999991</v>
      </c>
      <c r="K76" s="76">
        <f t="shared" si="27"/>
        <v>0.29293246586345378</v>
      </c>
      <c r="L76" s="76">
        <f t="shared" si="27"/>
        <v>2.1882055204099999</v>
      </c>
      <c r="M76" s="76">
        <f t="shared" si="28"/>
        <v>0.22351435342185905</v>
      </c>
      <c r="N76" s="76">
        <f t="shared" si="29"/>
        <v>2.1882055199999999</v>
      </c>
      <c r="O76" s="76">
        <f t="shared" si="30"/>
        <v>0.2237087722165475</v>
      </c>
      <c r="P76" s="76">
        <f t="shared" si="31"/>
        <v>2.1901088799999999</v>
      </c>
      <c r="Q76" s="76">
        <v>0</v>
      </c>
      <c r="R76" s="76">
        <v>0</v>
      </c>
      <c r="S76" s="76">
        <v>0</v>
      </c>
      <c r="T76" s="76">
        <v>0</v>
      </c>
      <c r="U76" s="76">
        <v>0</v>
      </c>
      <c r="V76" s="76">
        <v>0</v>
      </c>
      <c r="W76" s="76">
        <v>2.1882055199999999</v>
      </c>
      <c r="X76" s="76">
        <v>2.1901088799999999</v>
      </c>
      <c r="Y76" s="81">
        <f t="shared" si="32"/>
        <v>6.9223693646906281E-2</v>
      </c>
      <c r="Z76" s="76">
        <f t="shared" si="32"/>
        <v>-1.9033595899999867E-3</v>
      </c>
      <c r="AA76" s="76">
        <f t="shared" si="18"/>
        <v>1.9441879468845569E-4</v>
      </c>
      <c r="AB76" s="76">
        <f t="shared" si="18"/>
        <v>1.9033600000000206E-3</v>
      </c>
      <c r="AC76" s="78">
        <f t="shared" si="20"/>
        <v>8.6982688902090927E-4</v>
      </c>
      <c r="AD76" s="78">
        <f t="shared" si="20"/>
        <v>8.6982688902092738E-4</v>
      </c>
      <c r="AE76" s="83" t="e">
        <f>#REF!</f>
        <v>#REF!</v>
      </c>
      <c r="AF76" s="73"/>
      <c r="AG76" s="73"/>
    </row>
    <row r="77" spans="1:33" ht="15.75">
      <c r="A77" s="74" t="s">
        <v>153</v>
      </c>
      <c r="B77" s="75" t="s">
        <v>154</v>
      </c>
      <c r="C77" s="74" t="s">
        <v>155</v>
      </c>
      <c r="D77" s="76">
        <v>0.70330965595716211</v>
      </c>
      <c r="E77" s="76">
        <v>5.2787731299999994</v>
      </c>
      <c r="F77" s="76">
        <f t="shared" si="26"/>
        <v>0</v>
      </c>
      <c r="G77" s="76">
        <v>0</v>
      </c>
      <c r="H77" s="77"/>
      <c r="I77" s="77"/>
      <c r="J77" s="80">
        <v>9.7899999999999991</v>
      </c>
      <c r="K77" s="76">
        <f t="shared" si="27"/>
        <v>0.70330965595716211</v>
      </c>
      <c r="L77" s="76">
        <f t="shared" si="27"/>
        <v>5.2787731299999994</v>
      </c>
      <c r="M77" s="76">
        <f t="shared" si="28"/>
        <v>0.53920052400408591</v>
      </c>
      <c r="N77" s="76">
        <f t="shared" si="29"/>
        <v>5.2787731300000003</v>
      </c>
      <c r="O77" s="76">
        <f t="shared" si="30"/>
        <v>0.53419003166496426</v>
      </c>
      <c r="P77" s="76">
        <f t="shared" si="31"/>
        <v>5.2297204099999997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5.2787731300000003</v>
      </c>
      <c r="X77" s="76">
        <v>5.2297204099999997</v>
      </c>
      <c r="Y77" s="81">
        <f t="shared" si="32"/>
        <v>0.16911962429219785</v>
      </c>
      <c r="Z77" s="76">
        <f t="shared" si="32"/>
        <v>4.9052719999999717E-2</v>
      </c>
      <c r="AA77" s="76">
        <f t="shared" si="18"/>
        <v>-5.0104923391216527E-3</v>
      </c>
      <c r="AB77" s="76">
        <f t="shared" si="18"/>
        <v>-4.9052720000000605E-2</v>
      </c>
      <c r="AC77" s="78">
        <f t="shared" si="20"/>
        <v>-9.292447087984811E-3</v>
      </c>
      <c r="AD77" s="78">
        <f t="shared" si="20"/>
        <v>-9.2924470879847416E-3</v>
      </c>
      <c r="AE77" s="83" t="e">
        <f>#REF!</f>
        <v>#REF!</v>
      </c>
      <c r="AF77" s="73"/>
      <c r="AG77" s="73"/>
    </row>
    <row r="78" spans="1:33" ht="47.25">
      <c r="A78" s="74" t="s">
        <v>156</v>
      </c>
      <c r="B78" s="75" t="s">
        <v>157</v>
      </c>
      <c r="C78" s="74" t="s">
        <v>38</v>
      </c>
      <c r="D78" s="76">
        <v>0</v>
      </c>
      <c r="E78" s="76">
        <v>0</v>
      </c>
      <c r="F78" s="76">
        <v>0</v>
      </c>
      <c r="G78" s="76">
        <v>0</v>
      </c>
      <c r="H78" s="77">
        <v>0</v>
      </c>
      <c r="I78" s="77">
        <v>0</v>
      </c>
      <c r="J78" s="77">
        <v>0</v>
      </c>
      <c r="K78" s="76">
        <v>0</v>
      </c>
      <c r="L78" s="76">
        <v>0</v>
      </c>
      <c r="M78" s="76">
        <v>0</v>
      </c>
      <c r="N78" s="76">
        <v>0</v>
      </c>
      <c r="O78" s="76">
        <v>0</v>
      </c>
      <c r="P78" s="76">
        <v>0</v>
      </c>
      <c r="Q78" s="76">
        <v>0</v>
      </c>
      <c r="R78" s="76">
        <v>0</v>
      </c>
      <c r="S78" s="76">
        <v>0</v>
      </c>
      <c r="T78" s="76">
        <v>0</v>
      </c>
      <c r="U78" s="76">
        <v>0</v>
      </c>
      <c r="V78" s="76">
        <v>0</v>
      </c>
      <c r="W78" s="76">
        <v>0</v>
      </c>
      <c r="X78" s="76">
        <v>0</v>
      </c>
      <c r="Y78" s="76">
        <v>0</v>
      </c>
      <c r="Z78" s="76">
        <v>0</v>
      </c>
      <c r="AA78" s="76">
        <f t="shared" si="18"/>
        <v>0</v>
      </c>
      <c r="AB78" s="76">
        <f t="shared" si="3"/>
        <v>0</v>
      </c>
      <c r="AC78" s="78">
        <v>0</v>
      </c>
      <c r="AD78" s="79">
        <v>0</v>
      </c>
      <c r="AE78" s="65" t="s">
        <v>39</v>
      </c>
      <c r="AF78" s="73"/>
      <c r="AG78" s="73"/>
    </row>
    <row r="79" spans="1:33" ht="31.5">
      <c r="A79" s="74" t="s">
        <v>158</v>
      </c>
      <c r="B79" s="75" t="s">
        <v>159</v>
      </c>
      <c r="C79" s="74" t="s">
        <v>38</v>
      </c>
      <c r="D79" s="76">
        <f t="shared" ref="D79:X79" si="33">SUM(D80:D88)</f>
        <v>12.688222896381081</v>
      </c>
      <c r="E79" s="76">
        <f>SUM(E80:E88)</f>
        <v>96.473614133213346</v>
      </c>
      <c r="F79" s="76">
        <f>SUM(F80:F88)</f>
        <v>1.5970480990806948</v>
      </c>
      <c r="G79" s="76">
        <f>SUM(G80:G88)</f>
        <v>15.63510089</v>
      </c>
      <c r="H79" s="77">
        <f t="shared" si="33"/>
        <v>0</v>
      </c>
      <c r="I79" s="77">
        <f t="shared" si="33"/>
        <v>0</v>
      </c>
      <c r="J79" s="77">
        <f t="shared" si="33"/>
        <v>88.109999999999985</v>
      </c>
      <c r="K79" s="76">
        <f t="shared" si="33"/>
        <v>11.091174797300386</v>
      </c>
      <c r="L79" s="76">
        <f t="shared" si="33"/>
        <v>80.838513243213328</v>
      </c>
      <c r="M79" s="76">
        <f>SUM(M80:M88)</f>
        <v>7.4748405832482137</v>
      </c>
      <c r="N79" s="76">
        <f>SUM(N80:N88)</f>
        <v>73.178689309999996</v>
      </c>
      <c r="O79" s="76">
        <f>SUM(O80:O88)</f>
        <v>2.2598836864147089</v>
      </c>
      <c r="P79" s="76">
        <f>SUM(P80:P88)</f>
        <v>22.12426129</v>
      </c>
      <c r="Q79" s="76">
        <f t="shared" si="33"/>
        <v>0</v>
      </c>
      <c r="R79" s="76">
        <f t="shared" si="33"/>
        <v>0</v>
      </c>
      <c r="S79" s="76">
        <f t="shared" si="33"/>
        <v>0</v>
      </c>
      <c r="T79" s="76">
        <f t="shared" si="33"/>
        <v>0</v>
      </c>
      <c r="U79" s="76">
        <f t="shared" si="33"/>
        <v>0</v>
      </c>
      <c r="V79" s="76">
        <f t="shared" si="33"/>
        <v>2</v>
      </c>
      <c r="W79" s="76">
        <f t="shared" si="33"/>
        <v>73.178689309999996</v>
      </c>
      <c r="X79" s="76">
        <f t="shared" si="33"/>
        <v>20.12426129</v>
      </c>
      <c r="Y79" s="76">
        <f>SUM(Y80:Y88)</f>
        <v>8.831291110885676</v>
      </c>
      <c r="Z79" s="76">
        <f>SUM(Z80:Z88)</f>
        <v>58.714251953213335</v>
      </c>
      <c r="AA79" s="76">
        <f t="shared" si="18"/>
        <v>-5.2149568968335043</v>
      </c>
      <c r="AB79" s="76">
        <f t="shared" si="3"/>
        <v>-51.054428019999996</v>
      </c>
      <c r="AC79" s="78">
        <f t="shared" si="20"/>
        <v>-0.69766797549110138</v>
      </c>
      <c r="AD79" s="79">
        <f t="shared" si="5"/>
        <v>-0.69766797549110138</v>
      </c>
      <c r="AE79" s="65" t="s">
        <v>39</v>
      </c>
      <c r="AF79" s="73"/>
      <c r="AG79" s="73"/>
    </row>
    <row r="80" spans="1:33" ht="15.75">
      <c r="A80" s="74" t="s">
        <v>160</v>
      </c>
      <c r="B80" s="75" t="s">
        <v>161</v>
      </c>
      <c r="C80" s="74" t="s">
        <v>162</v>
      </c>
      <c r="D80" s="76">
        <v>0.79304082887103977</v>
      </c>
      <c r="E80" s="76">
        <v>5.9240149899999999</v>
      </c>
      <c r="F80" s="76">
        <f t="shared" ref="F80:F88" si="34">G80/J80</f>
        <v>0.18714376915219613</v>
      </c>
      <c r="G80" s="76">
        <v>1.8321375</v>
      </c>
      <c r="H80" s="77"/>
      <c r="I80" s="77"/>
      <c r="J80" s="80">
        <v>9.7899999999999991</v>
      </c>
      <c r="K80" s="76">
        <f t="shared" ref="K80:L88" si="35">D80-F80</f>
        <v>0.60589705971884367</v>
      </c>
      <c r="L80" s="76">
        <f t="shared" si="35"/>
        <v>4.0918774899999999</v>
      </c>
      <c r="M80" s="76">
        <f t="shared" ref="M80:M88" si="36">N80/J80</f>
        <v>0.1721144024514811</v>
      </c>
      <c r="N80" s="76">
        <f t="shared" ref="N80:N88" si="37">Q80+S80+U80+W80</f>
        <v>1.6849999999999998</v>
      </c>
      <c r="O80" s="76">
        <f t="shared" ref="O80:O88" si="38">P80/J80</f>
        <v>0.17211440245148113</v>
      </c>
      <c r="P80" s="76">
        <f t="shared" ref="P80:P88" si="39">R80+T80+V80+X80</f>
        <v>1.6850000000000001</v>
      </c>
      <c r="Q80" s="76">
        <v>0</v>
      </c>
      <c r="R80" s="76">
        <v>0</v>
      </c>
      <c r="S80" s="76">
        <v>0</v>
      </c>
      <c r="T80" s="76">
        <v>0</v>
      </c>
      <c r="U80" s="76">
        <v>0</v>
      </c>
      <c r="V80" s="76">
        <v>0</v>
      </c>
      <c r="W80" s="76">
        <v>1.6849999999999998</v>
      </c>
      <c r="X80" s="76">
        <v>1.6850000000000001</v>
      </c>
      <c r="Y80" s="81">
        <f t="shared" ref="Y80:Z88" si="40">K80-O80</f>
        <v>0.43378265726736254</v>
      </c>
      <c r="Z80" s="76">
        <f t="shared" si="40"/>
        <v>2.4068774899999998</v>
      </c>
      <c r="AA80" s="76">
        <f t="shared" si="18"/>
        <v>0</v>
      </c>
      <c r="AB80" s="76">
        <f t="shared" si="18"/>
        <v>0</v>
      </c>
      <c r="AC80" s="78">
        <f t="shared" si="20"/>
        <v>0</v>
      </c>
      <c r="AD80" s="78">
        <f t="shared" si="20"/>
        <v>0</v>
      </c>
      <c r="AE80" s="83" t="e">
        <f>#REF!</f>
        <v>#REF!</v>
      </c>
      <c r="AF80" s="73"/>
      <c r="AG80" s="73"/>
    </row>
    <row r="81" spans="1:33" ht="47.25">
      <c r="A81" s="74" t="s">
        <v>163</v>
      </c>
      <c r="B81" s="75" t="s">
        <v>164</v>
      </c>
      <c r="C81" s="74" t="s">
        <v>165</v>
      </c>
      <c r="D81" s="76">
        <v>0.87732608000000001</v>
      </c>
      <c r="E81" s="76">
        <v>8.142154033213334</v>
      </c>
      <c r="F81" s="76">
        <f t="shared" si="34"/>
        <v>0.32444297548518897</v>
      </c>
      <c r="G81" s="76">
        <v>3.1762967299999998</v>
      </c>
      <c r="H81" s="77"/>
      <c r="I81" s="77"/>
      <c r="J81" s="80">
        <v>9.7899999999999991</v>
      </c>
      <c r="K81" s="76">
        <f t="shared" si="35"/>
        <v>0.55288310451481104</v>
      </c>
      <c r="L81" s="76">
        <f t="shared" si="35"/>
        <v>4.9658573032133342</v>
      </c>
      <c r="M81" s="76">
        <f t="shared" si="36"/>
        <v>0.13580701940755877</v>
      </c>
      <c r="N81" s="76">
        <f t="shared" si="37"/>
        <v>1.3295507200000001</v>
      </c>
      <c r="O81" s="76">
        <f t="shared" si="38"/>
        <v>0.14017897650663944</v>
      </c>
      <c r="P81" s="76">
        <f t="shared" si="39"/>
        <v>1.37235218</v>
      </c>
      <c r="Q81" s="76">
        <v>0</v>
      </c>
      <c r="R81" s="76">
        <v>0</v>
      </c>
      <c r="S81" s="76">
        <v>0</v>
      </c>
      <c r="T81" s="76">
        <v>0</v>
      </c>
      <c r="U81" s="76">
        <v>0</v>
      </c>
      <c r="V81" s="76">
        <v>0</v>
      </c>
      <c r="W81" s="76">
        <v>1.3295507200000001</v>
      </c>
      <c r="X81" s="76">
        <v>1.37235218</v>
      </c>
      <c r="Y81" s="81">
        <f t="shared" si="40"/>
        <v>0.41270412800817158</v>
      </c>
      <c r="Z81" s="76">
        <f t="shared" si="40"/>
        <v>3.5935051232133342</v>
      </c>
      <c r="AA81" s="76">
        <f t="shared" si="18"/>
        <v>4.37195709908067E-3</v>
      </c>
      <c r="AB81" s="76">
        <f t="shared" si="18"/>
        <v>4.2801459999999958E-2</v>
      </c>
      <c r="AC81" s="78">
        <f t="shared" si="20"/>
        <v>3.2192423618107438E-2</v>
      </c>
      <c r="AD81" s="78">
        <f t="shared" si="20"/>
        <v>3.2192423618107591E-2</v>
      </c>
      <c r="AE81" s="82" t="s">
        <v>166</v>
      </c>
      <c r="AF81" s="73"/>
      <c r="AG81" s="73"/>
    </row>
    <row r="82" spans="1:33" ht="31.5">
      <c r="A82" s="74" t="s">
        <v>167</v>
      </c>
      <c r="B82" s="75" t="s">
        <v>168</v>
      </c>
      <c r="C82" s="74" t="s">
        <v>169</v>
      </c>
      <c r="D82" s="76">
        <v>0.35465580209727809</v>
      </c>
      <c r="E82" s="76">
        <v>2.64927884</v>
      </c>
      <c r="F82" s="76">
        <f t="shared" si="34"/>
        <v>3.8644875383043925E-2</v>
      </c>
      <c r="G82" s="76">
        <v>0.37833333000000002</v>
      </c>
      <c r="H82" s="77"/>
      <c r="I82" s="77"/>
      <c r="J82" s="80">
        <v>9.7899999999999991</v>
      </c>
      <c r="K82" s="76">
        <f t="shared" si="35"/>
        <v>0.31601092671423414</v>
      </c>
      <c r="L82" s="76">
        <f t="shared" si="35"/>
        <v>2.2709455099999998</v>
      </c>
      <c r="M82" s="76">
        <f t="shared" si="36"/>
        <v>0.10202587640449438</v>
      </c>
      <c r="N82" s="76">
        <f t="shared" si="37"/>
        <v>0.99883332999999996</v>
      </c>
      <c r="O82" s="76">
        <f t="shared" si="38"/>
        <v>0.10202587640449438</v>
      </c>
      <c r="P82" s="76">
        <f t="shared" si="39"/>
        <v>0.99883332999999996</v>
      </c>
      <c r="Q82" s="76">
        <v>0</v>
      </c>
      <c r="R82" s="76">
        <v>0</v>
      </c>
      <c r="S82" s="76">
        <v>0</v>
      </c>
      <c r="T82" s="76">
        <v>0</v>
      </c>
      <c r="U82" s="76">
        <v>0</v>
      </c>
      <c r="V82" s="76">
        <v>0</v>
      </c>
      <c r="W82" s="76">
        <v>0.99883332999999996</v>
      </c>
      <c r="X82" s="76">
        <v>0.99883332999999996</v>
      </c>
      <c r="Y82" s="81">
        <f t="shared" si="40"/>
        <v>0.21398505030973974</v>
      </c>
      <c r="Z82" s="76">
        <f t="shared" si="40"/>
        <v>1.2721121799999997</v>
      </c>
      <c r="AA82" s="76">
        <f t="shared" si="18"/>
        <v>0</v>
      </c>
      <c r="AB82" s="76">
        <f t="shared" si="18"/>
        <v>0</v>
      </c>
      <c r="AC82" s="78">
        <f t="shared" si="20"/>
        <v>0</v>
      </c>
      <c r="AD82" s="78">
        <f t="shared" si="20"/>
        <v>0</v>
      </c>
      <c r="AE82" s="83" t="e">
        <f>#REF!</f>
        <v>#REF!</v>
      </c>
      <c r="AF82" s="73"/>
      <c r="AG82" s="73"/>
    </row>
    <row r="83" spans="1:33" ht="15.75">
      <c r="A83" s="74" t="s">
        <v>170</v>
      </c>
      <c r="B83" s="75" t="s">
        <v>171</v>
      </c>
      <c r="C83" s="74" t="s">
        <v>172</v>
      </c>
      <c r="D83" s="76">
        <v>1.9641268652387327</v>
      </c>
      <c r="E83" s="76">
        <v>14.672027679999999</v>
      </c>
      <c r="F83" s="76">
        <f t="shared" si="34"/>
        <v>1.0468164790602656</v>
      </c>
      <c r="G83" s="76">
        <v>10.248333329999999</v>
      </c>
      <c r="H83" s="77"/>
      <c r="I83" s="77"/>
      <c r="J83" s="80">
        <v>9.7899999999999991</v>
      </c>
      <c r="K83" s="76">
        <f t="shared" si="35"/>
        <v>0.91731038617846705</v>
      </c>
      <c r="L83" s="76">
        <f t="shared" si="35"/>
        <v>4.4236943499999999</v>
      </c>
      <c r="M83" s="76">
        <f t="shared" si="36"/>
        <v>0.41666666700715022</v>
      </c>
      <c r="N83" s="76">
        <f t="shared" si="37"/>
        <v>4.0791666700000002</v>
      </c>
      <c r="O83" s="76">
        <f t="shared" si="38"/>
        <v>0.41652196118488255</v>
      </c>
      <c r="P83" s="76">
        <f t="shared" si="39"/>
        <v>4.07775</v>
      </c>
      <c r="Q83" s="76">
        <v>0</v>
      </c>
      <c r="R83" s="76">
        <v>0</v>
      </c>
      <c r="S83" s="76">
        <v>0</v>
      </c>
      <c r="T83" s="76">
        <v>0</v>
      </c>
      <c r="U83" s="76">
        <v>0</v>
      </c>
      <c r="V83" s="76">
        <v>0</v>
      </c>
      <c r="W83" s="76">
        <v>4.0791666700000002</v>
      </c>
      <c r="X83" s="76">
        <v>4.07775</v>
      </c>
      <c r="Y83" s="81">
        <f t="shared" si="40"/>
        <v>0.50078842499358456</v>
      </c>
      <c r="Z83" s="76">
        <f t="shared" si="40"/>
        <v>0.3459443499999999</v>
      </c>
      <c r="AA83" s="76">
        <f t="shared" si="18"/>
        <v>-1.447058222676656E-4</v>
      </c>
      <c r="AB83" s="76">
        <f t="shared" si="18"/>
        <v>-1.4166700000002308E-3</v>
      </c>
      <c r="AC83" s="78">
        <f t="shared" si="20"/>
        <v>-3.4729397315860251E-4</v>
      </c>
      <c r="AD83" s="78">
        <f t="shared" si="20"/>
        <v>-3.4729397315854977E-4</v>
      </c>
      <c r="AE83" s="83" t="e">
        <f>#REF!</f>
        <v>#REF!</v>
      </c>
      <c r="AF83" s="73"/>
      <c r="AG83" s="73"/>
    </row>
    <row r="84" spans="1:33" ht="15.75">
      <c r="A84" s="74" t="s">
        <v>173</v>
      </c>
      <c r="B84" s="75" t="s">
        <v>174</v>
      </c>
      <c r="C84" s="74" t="s">
        <v>175</v>
      </c>
      <c r="D84" s="76">
        <v>0.92759928603302111</v>
      </c>
      <c r="E84" s="76">
        <v>6.9291666699999999</v>
      </c>
      <c r="F84" s="76">
        <f t="shared" si="34"/>
        <v>0</v>
      </c>
      <c r="G84" s="76">
        <v>0</v>
      </c>
      <c r="H84" s="77"/>
      <c r="I84" s="77"/>
      <c r="J84" s="80">
        <v>9.7899999999999991</v>
      </c>
      <c r="K84" s="76">
        <f t="shared" si="35"/>
        <v>0.92759928603302111</v>
      </c>
      <c r="L84" s="76">
        <f t="shared" si="35"/>
        <v>6.9291666699999999</v>
      </c>
      <c r="M84" s="76">
        <f t="shared" si="36"/>
        <v>0.70778004800817163</v>
      </c>
      <c r="N84" s="76">
        <f t="shared" si="37"/>
        <v>6.9291666699999999</v>
      </c>
      <c r="O84" s="76">
        <f t="shared" si="38"/>
        <v>0.70778004698672115</v>
      </c>
      <c r="P84" s="76">
        <f t="shared" si="39"/>
        <v>6.9291666599999999</v>
      </c>
      <c r="Q84" s="76">
        <v>0</v>
      </c>
      <c r="R84" s="76">
        <v>0</v>
      </c>
      <c r="S84" s="76">
        <v>0</v>
      </c>
      <c r="T84" s="76">
        <v>0</v>
      </c>
      <c r="U84" s="76">
        <v>0</v>
      </c>
      <c r="V84" s="76">
        <v>0</v>
      </c>
      <c r="W84" s="76">
        <v>6.9291666699999999</v>
      </c>
      <c r="X84" s="76">
        <v>6.9291666599999999</v>
      </c>
      <c r="Y84" s="81">
        <f t="shared" si="40"/>
        <v>0.21981923904629996</v>
      </c>
      <c r="Z84" s="76">
        <f t="shared" si="40"/>
        <v>9.9999999392252903E-9</v>
      </c>
      <c r="AA84" s="76">
        <f t="shared" si="18"/>
        <v>-1.0214504797545487E-9</v>
      </c>
      <c r="AB84" s="76">
        <f t="shared" si="18"/>
        <v>-9.9999999392252903E-9</v>
      </c>
      <c r="AC84" s="78">
        <f t="shared" si="20"/>
        <v>-1.4431750126739313E-9</v>
      </c>
      <c r="AD84" s="78">
        <f t="shared" si="20"/>
        <v>-1.4431749755018218E-9</v>
      </c>
      <c r="AE84" s="83" t="e">
        <f>#REF!</f>
        <v>#REF!</v>
      </c>
      <c r="AF84" s="73"/>
      <c r="AG84" s="73"/>
    </row>
    <row r="85" spans="1:33" ht="31.5">
      <c r="A85" s="74" t="s">
        <v>176</v>
      </c>
      <c r="B85" s="75" t="s">
        <v>177</v>
      </c>
      <c r="C85" s="74" t="s">
        <v>178</v>
      </c>
      <c r="D85" s="76">
        <v>0.32407407407407407</v>
      </c>
      <c r="E85" s="76">
        <v>2.4208333299999998</v>
      </c>
      <c r="F85" s="76">
        <f t="shared" si="34"/>
        <v>0</v>
      </c>
      <c r="G85" s="76">
        <v>0</v>
      </c>
      <c r="H85" s="77"/>
      <c r="I85" s="77"/>
      <c r="J85" s="80">
        <v>9.7899999999999991</v>
      </c>
      <c r="K85" s="76">
        <f t="shared" si="35"/>
        <v>0.32407407407407407</v>
      </c>
      <c r="L85" s="76">
        <f t="shared" si="35"/>
        <v>2.4208333299999998</v>
      </c>
      <c r="M85" s="76">
        <f t="shared" si="36"/>
        <v>0.2472761317671093</v>
      </c>
      <c r="N85" s="76">
        <f t="shared" si="37"/>
        <v>2.4208333299999998</v>
      </c>
      <c r="O85" s="76">
        <f t="shared" si="38"/>
        <v>0.21620701430030645</v>
      </c>
      <c r="P85" s="76">
        <f t="shared" si="39"/>
        <v>2.1166666699999999</v>
      </c>
      <c r="Q85" s="76">
        <v>0</v>
      </c>
      <c r="R85" s="76">
        <v>0</v>
      </c>
      <c r="S85" s="76">
        <v>0</v>
      </c>
      <c r="T85" s="76">
        <v>0</v>
      </c>
      <c r="U85" s="76">
        <v>0</v>
      </c>
      <c r="V85" s="76">
        <v>0</v>
      </c>
      <c r="W85" s="76">
        <v>2.4208333299999998</v>
      </c>
      <c r="X85" s="76">
        <v>2.1166666699999999</v>
      </c>
      <c r="Y85" s="81">
        <f t="shared" si="40"/>
        <v>0.10786705977376762</v>
      </c>
      <c r="Z85" s="76">
        <f t="shared" si="40"/>
        <v>0.30416665999999992</v>
      </c>
      <c r="AA85" s="76">
        <f t="shared" si="18"/>
        <v>-3.1069117466802854E-2</v>
      </c>
      <c r="AB85" s="76">
        <f t="shared" si="18"/>
        <v>-0.30416665999999992</v>
      </c>
      <c r="AC85" s="78">
        <f t="shared" si="20"/>
        <v>-0.12564543631758404</v>
      </c>
      <c r="AD85" s="78">
        <f t="shared" si="20"/>
        <v>-0.12564543631758407</v>
      </c>
      <c r="AE85" s="82" t="e">
        <f>#REF!</f>
        <v>#REF!</v>
      </c>
      <c r="AF85" s="73"/>
      <c r="AG85" s="73"/>
    </row>
    <row r="86" spans="1:33" ht="31.5">
      <c r="A86" s="74" t="s">
        <v>179</v>
      </c>
      <c r="B86" s="75" t="s">
        <v>180</v>
      </c>
      <c r="C86" s="74" t="s">
        <v>181</v>
      </c>
      <c r="D86" s="76">
        <v>0.15153815394912987</v>
      </c>
      <c r="E86" s="76">
        <v>1.13199001</v>
      </c>
      <c r="F86" s="76">
        <f t="shared" si="34"/>
        <v>0</v>
      </c>
      <c r="G86" s="76">
        <v>0</v>
      </c>
      <c r="H86" s="77"/>
      <c r="I86" s="77"/>
      <c r="J86" s="80">
        <v>9.7899999999999991</v>
      </c>
      <c r="K86" s="76">
        <f t="shared" si="35"/>
        <v>0.15153815394912987</v>
      </c>
      <c r="L86" s="76">
        <f t="shared" si="35"/>
        <v>1.13199001</v>
      </c>
      <c r="M86" s="76">
        <f t="shared" si="36"/>
        <v>0.11562717160367723</v>
      </c>
      <c r="N86" s="76">
        <f t="shared" si="37"/>
        <v>1.13199001</v>
      </c>
      <c r="O86" s="76">
        <f t="shared" si="38"/>
        <v>0.11392475383043923</v>
      </c>
      <c r="P86" s="76">
        <f t="shared" si="39"/>
        <v>1.11532334</v>
      </c>
      <c r="Q86" s="76">
        <v>0</v>
      </c>
      <c r="R86" s="76">
        <v>0</v>
      </c>
      <c r="S86" s="76">
        <v>0</v>
      </c>
      <c r="T86" s="76">
        <v>0</v>
      </c>
      <c r="U86" s="76">
        <v>0</v>
      </c>
      <c r="V86" s="76">
        <v>0</v>
      </c>
      <c r="W86" s="76">
        <v>1.13199001</v>
      </c>
      <c r="X86" s="76">
        <v>1.11532334</v>
      </c>
      <c r="Y86" s="81">
        <f t="shared" si="40"/>
        <v>3.7613400118690632E-2</v>
      </c>
      <c r="Z86" s="76">
        <f t="shared" si="40"/>
        <v>1.6666669999999995E-2</v>
      </c>
      <c r="AA86" s="76">
        <f t="shared" si="18"/>
        <v>-1.7024177732379991E-3</v>
      </c>
      <c r="AB86" s="76">
        <f t="shared" si="18"/>
        <v>-1.6666669999999995E-2</v>
      </c>
      <c r="AC86" s="78">
        <f t="shared" si="20"/>
        <v>-1.4723336648527499E-2</v>
      </c>
      <c r="AD86" s="78">
        <f t="shared" si="20"/>
        <v>-1.4723336648527485E-2</v>
      </c>
      <c r="AE86" s="83" t="e">
        <f>#REF!</f>
        <v>#REF!</v>
      </c>
      <c r="AF86" s="73"/>
      <c r="AG86" s="73"/>
    </row>
    <row r="87" spans="1:33" ht="333" customHeight="1">
      <c r="A87" s="74" t="s">
        <v>182</v>
      </c>
      <c r="B87" s="75" t="s">
        <v>183</v>
      </c>
      <c r="C87" s="74" t="s">
        <v>184</v>
      </c>
      <c r="D87" s="76">
        <v>7.0420546961178045</v>
      </c>
      <c r="E87" s="76">
        <v>52.60414858</v>
      </c>
      <c r="F87" s="76">
        <f t="shared" si="34"/>
        <v>0</v>
      </c>
      <c r="G87" s="76">
        <v>0</v>
      </c>
      <c r="H87" s="77"/>
      <c r="I87" s="77"/>
      <c r="J87" s="80">
        <v>9.7899999999999991</v>
      </c>
      <c r="K87" s="76">
        <f t="shared" si="35"/>
        <v>7.0420546961178045</v>
      </c>
      <c r="L87" s="76">
        <f t="shared" si="35"/>
        <v>52.60414858</v>
      </c>
      <c r="M87" s="76">
        <f t="shared" si="36"/>
        <v>5.3732531746680294</v>
      </c>
      <c r="N87" s="76">
        <f t="shared" si="37"/>
        <v>52.60414858</v>
      </c>
      <c r="O87" s="76">
        <f t="shared" si="38"/>
        <v>0.18684056281920328</v>
      </c>
      <c r="P87" s="76">
        <f t="shared" si="39"/>
        <v>1.82916911</v>
      </c>
      <c r="Q87" s="76">
        <v>0</v>
      </c>
      <c r="R87" s="76">
        <v>0</v>
      </c>
      <c r="S87" s="76">
        <v>0</v>
      </c>
      <c r="T87" s="76">
        <v>0</v>
      </c>
      <c r="U87" s="76">
        <v>0</v>
      </c>
      <c r="V87" s="76">
        <v>0</v>
      </c>
      <c r="W87" s="76">
        <v>52.60414858</v>
      </c>
      <c r="X87" s="76">
        <v>1.82916911</v>
      </c>
      <c r="Y87" s="81">
        <f t="shared" si="40"/>
        <v>6.8552141332986016</v>
      </c>
      <c r="Z87" s="76">
        <f t="shared" si="40"/>
        <v>50.774979469999998</v>
      </c>
      <c r="AA87" s="76">
        <f t="shared" si="18"/>
        <v>-5.1864126118488265</v>
      </c>
      <c r="AB87" s="76">
        <f t="shared" si="18"/>
        <v>-50.774979469999998</v>
      </c>
      <c r="AC87" s="78">
        <f t="shared" si="20"/>
        <v>-0.96522766436912844</v>
      </c>
      <c r="AD87" s="78">
        <f t="shared" si="20"/>
        <v>-0.96522766436912832</v>
      </c>
      <c r="AE87" s="82" t="e">
        <f>#REF!</f>
        <v>#REF!</v>
      </c>
      <c r="AF87" s="73"/>
      <c r="AG87" s="73"/>
    </row>
    <row r="88" spans="1:33" ht="63">
      <c r="A88" s="74" t="s">
        <v>185</v>
      </c>
      <c r="B88" s="75" t="s">
        <v>186</v>
      </c>
      <c r="C88" s="74" t="s">
        <v>187</v>
      </c>
      <c r="D88" s="76">
        <v>0.25380711</v>
      </c>
      <c r="E88" s="76">
        <v>2</v>
      </c>
      <c r="F88" s="76">
        <f t="shared" si="34"/>
        <v>0</v>
      </c>
      <c r="G88" s="76">
        <v>0</v>
      </c>
      <c r="H88" s="77"/>
      <c r="I88" s="77"/>
      <c r="J88" s="80">
        <v>9.7899999999999991</v>
      </c>
      <c r="K88" s="76">
        <f t="shared" si="35"/>
        <v>0.25380711</v>
      </c>
      <c r="L88" s="76">
        <f t="shared" si="35"/>
        <v>2</v>
      </c>
      <c r="M88" s="76">
        <f t="shared" si="36"/>
        <v>0.20429009193054137</v>
      </c>
      <c r="N88" s="76">
        <f t="shared" si="37"/>
        <v>2</v>
      </c>
      <c r="O88" s="76">
        <f t="shared" si="38"/>
        <v>0.20429009193054137</v>
      </c>
      <c r="P88" s="76">
        <f t="shared" si="39"/>
        <v>2</v>
      </c>
      <c r="Q88" s="76">
        <v>0</v>
      </c>
      <c r="R88" s="76">
        <v>0</v>
      </c>
      <c r="S88" s="76">
        <v>0</v>
      </c>
      <c r="T88" s="76">
        <v>0</v>
      </c>
      <c r="U88" s="76">
        <v>0</v>
      </c>
      <c r="V88" s="76">
        <v>2</v>
      </c>
      <c r="W88" s="76">
        <v>2</v>
      </c>
      <c r="X88" s="76">
        <v>0</v>
      </c>
      <c r="Y88" s="81">
        <f t="shared" si="40"/>
        <v>4.9517018069458629E-2</v>
      </c>
      <c r="Z88" s="76">
        <f t="shared" si="40"/>
        <v>0</v>
      </c>
      <c r="AA88" s="76">
        <f t="shared" si="18"/>
        <v>0</v>
      </c>
      <c r="AB88" s="76">
        <f t="shared" si="18"/>
        <v>0</v>
      </c>
      <c r="AC88" s="78">
        <f t="shared" si="20"/>
        <v>0</v>
      </c>
      <c r="AD88" s="78">
        <f t="shared" si="20"/>
        <v>0</v>
      </c>
      <c r="AE88" s="83" t="e">
        <f>#REF!</f>
        <v>#REF!</v>
      </c>
      <c r="AF88" s="73"/>
      <c r="AG88" s="73"/>
    </row>
    <row r="89" spans="1:33" ht="15">
      <c r="D89" s="26"/>
      <c r="E89" s="26"/>
      <c r="F89" s="26"/>
      <c r="G89" s="86"/>
      <c r="AG89" s="73"/>
    </row>
    <row r="90" spans="1:33" ht="18.75">
      <c r="B90" s="88" t="s">
        <v>188</v>
      </c>
      <c r="C90" s="89"/>
      <c r="D90" s="90" t="s">
        <v>189</v>
      </c>
      <c r="E90" s="90"/>
      <c r="F90" s="90"/>
      <c r="G90" s="91"/>
      <c r="H90" s="92"/>
      <c r="I90" s="92"/>
      <c r="J90" s="92"/>
      <c r="K90" s="90"/>
      <c r="L90" s="90"/>
      <c r="M90" s="93"/>
    </row>
    <row r="91" spans="1:33" ht="14.25" hidden="1" customHeight="1">
      <c r="B91" s="88"/>
      <c r="C91" s="89"/>
      <c r="D91" s="94"/>
      <c r="E91" s="94"/>
      <c r="F91" s="94"/>
      <c r="G91" s="95"/>
      <c r="H91" s="94"/>
      <c r="I91" s="94"/>
      <c r="J91" s="94"/>
      <c r="K91" s="88"/>
      <c r="L91" s="88"/>
      <c r="M91" s="88"/>
      <c r="AE91" s="26"/>
    </row>
    <row r="92" spans="1:33" ht="18.75" hidden="1">
      <c r="B92" s="90" t="s">
        <v>190</v>
      </c>
      <c r="C92" s="90"/>
      <c r="D92" s="96" t="s">
        <v>191</v>
      </c>
      <c r="E92" s="96"/>
      <c r="F92" s="96"/>
      <c r="G92" s="97"/>
      <c r="H92" s="92"/>
      <c r="I92" s="92"/>
      <c r="J92" s="92"/>
      <c r="K92" s="90"/>
      <c r="L92" s="90"/>
      <c r="M92" s="93"/>
      <c r="AE92" s="26"/>
    </row>
    <row r="93" spans="1:33" ht="12.75" hidden="1" customHeight="1">
      <c r="B93" s="88"/>
      <c r="C93" s="89"/>
      <c r="D93" s="94"/>
      <c r="E93" s="94"/>
      <c r="F93" s="94"/>
      <c r="G93" s="95"/>
      <c r="H93" s="94"/>
      <c r="I93" s="94"/>
      <c r="J93" s="94"/>
      <c r="K93" s="88"/>
      <c r="L93" s="88"/>
      <c r="M93" s="88"/>
      <c r="AE93" s="26"/>
    </row>
    <row r="94" spans="1:33" ht="37.5" hidden="1">
      <c r="B94" s="88" t="s">
        <v>192</v>
      </c>
      <c r="C94" s="89"/>
      <c r="D94" s="96" t="s">
        <v>193</v>
      </c>
      <c r="E94" s="96"/>
      <c r="F94" s="96"/>
      <c r="G94" s="97"/>
      <c r="H94" s="92"/>
      <c r="I94" s="92"/>
      <c r="J94" s="92"/>
      <c r="K94" s="90"/>
      <c r="L94" s="90"/>
      <c r="M94" s="93"/>
      <c r="AE94" s="26"/>
    </row>
    <row r="98" spans="19:19">
      <c r="S98" s="87"/>
    </row>
  </sheetData>
  <autoFilter ref="A21:BL88"/>
  <mergeCells count="37">
    <mergeCell ref="B92:C92"/>
    <mergeCell ref="D92:G92"/>
    <mergeCell ref="K92:L92"/>
    <mergeCell ref="D94:G94"/>
    <mergeCell ref="K94:L94"/>
    <mergeCell ref="U18:V18"/>
    <mergeCell ref="W18:X18"/>
    <mergeCell ref="AA18:AB18"/>
    <mergeCell ref="AC18:AD18"/>
    <mergeCell ref="D90:G90"/>
    <mergeCell ref="K90:L90"/>
    <mergeCell ref="J17:J19"/>
    <mergeCell ref="K17:L18"/>
    <mergeCell ref="M17:X17"/>
    <mergeCell ref="Y17:Z18"/>
    <mergeCell ref="AA17:AD17"/>
    <mergeCell ref="AE17:AE19"/>
    <mergeCell ref="M18:N18"/>
    <mergeCell ref="O18:P18"/>
    <mergeCell ref="Q18:R18"/>
    <mergeCell ref="S18:T18"/>
    <mergeCell ref="A12:AE12"/>
    <mergeCell ref="A13:X13"/>
    <mergeCell ref="A17:A19"/>
    <mergeCell ref="B17:B19"/>
    <mergeCell ref="C17:C19"/>
    <mergeCell ref="D17:D19"/>
    <mergeCell ref="E17:E19"/>
    <mergeCell ref="F17:G18"/>
    <mergeCell ref="H17:H19"/>
    <mergeCell ref="I17:I19"/>
    <mergeCell ref="A4:AE4"/>
    <mergeCell ref="A5:AE5"/>
    <mergeCell ref="A6:AE6"/>
    <mergeCell ref="A7:AE7"/>
    <mergeCell ref="A9:AE9"/>
    <mergeCell ref="A11:AE11"/>
  </mergeCells>
  <pageMargins left="0.59055118110236227" right="0.19685039370078741" top="0.19685039370078741" bottom="0.19685039370078741" header="0.27559055118110237" footer="0.27559055118110237"/>
  <pageSetup paperSize="8" scale="26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7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H0331_1037000158513_02_69_0</vt:lpstr>
      <vt:lpstr>H0331_1037000158513_02_69_0!Заголовки_для_печати</vt:lpstr>
      <vt:lpstr>H0331_1037000158513_02_69_0!Область_печати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2023-03-29T08:19:10Z</dcterms:created>
  <dcterms:modified xsi:type="dcterms:W3CDTF">2023-03-29T08:20:06Z</dcterms:modified>
</cp:coreProperties>
</file>