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1 квартал\Документы в ДТР (Отчет за 1кв 2023)\ОТЧЕТ за 1 кв 2023г. (Приказ № 320)\"/>
    </mc:Choice>
  </mc:AlternateContent>
  <bookViews>
    <workbookView xWindow="0" yWindow="0" windowWidth="28800" windowHeight="12585"/>
  </bookViews>
  <sheets>
    <sheet name="Н0515_1037000158513_19_69_0" sheetId="1" r:id="rId1"/>
  </sheets>
  <externalReferences>
    <externalReference r:id="rId2"/>
  </externalReferences>
  <definedNames>
    <definedName name="_xlnm._FilterDatabase" localSheetId="0" hidden="1">Н0515_1037000158513_19_69_0!$A$17:$M$108</definedName>
    <definedName name="Z_5D1DDB92_E2F2_4E40_9215_C70ED035E1A7_.wvu.FilterData" localSheetId="0" hidden="1">Н0515_1037000158513_19_69_0!$A$17:$M$108</definedName>
    <definedName name="Z_5D1DDB92_E2F2_4E40_9215_C70ED035E1A7_.wvu.PrintArea" localSheetId="0" hidden="1">Н0515_1037000158513_19_69_0!$A$1:$M$82</definedName>
    <definedName name="Z_5D1DDB92_E2F2_4E40_9215_C70ED035E1A7_.wvu.PrintTitles" localSheetId="0" hidden="1">Н0515_1037000158513_19_69_0!$15:$17</definedName>
    <definedName name="Z_7827CC47_A8A6_411C_BB9A_80AEDD4B0446_.wvu.FilterData" localSheetId="0" hidden="1">Н0515_1037000158513_19_69_0!$A$17:$M$108</definedName>
    <definedName name="Z_7827CC47_A8A6_411C_BB9A_80AEDD4B0446_.wvu.PrintArea" localSheetId="0" hidden="1">Н0515_1037000158513_19_69_0!$A$1:$M$82</definedName>
    <definedName name="Z_7827CC47_A8A6_411C_BB9A_80AEDD4B0446_.wvu.PrintTitles" localSheetId="0" hidden="1">Н0515_1037000158513_19_69_0!$15:$17</definedName>
    <definedName name="_xlnm.Print_Titles" localSheetId="0">Н0515_1037000158513_19_69_0!$15:$17</definedName>
    <definedName name="_xlnm.Print_Area" localSheetId="0">Н0515_1037000158513_19_69_0!$A$1:$M$82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82" i="1"/>
  <c r="C81" i="1"/>
  <c r="B81" i="1"/>
  <c r="C80" i="1"/>
  <c r="B80" i="1"/>
  <c r="C79" i="1"/>
  <c r="B79" i="1"/>
  <c r="C78" i="1"/>
  <c r="B78" i="1"/>
  <c r="C77" i="1"/>
  <c r="B77" i="1"/>
  <c r="M76" i="1"/>
  <c r="L76" i="1"/>
  <c r="K76" i="1"/>
  <c r="J76" i="1"/>
  <c r="I76" i="1"/>
  <c r="H76" i="1"/>
  <c r="G76" i="1"/>
  <c r="F76" i="1"/>
  <c r="C74" i="1"/>
  <c r="B74" i="1"/>
  <c r="C73" i="1"/>
  <c r="B73" i="1"/>
  <c r="C72" i="1"/>
  <c r="B72" i="1"/>
  <c r="M71" i="1"/>
  <c r="L71" i="1"/>
  <c r="L22" i="1" s="1"/>
  <c r="K71" i="1"/>
  <c r="J71" i="1"/>
  <c r="I71" i="1"/>
  <c r="H71" i="1"/>
  <c r="H22" i="1" s="1"/>
  <c r="G71" i="1"/>
  <c r="F71" i="1"/>
  <c r="M68" i="1"/>
  <c r="L68" i="1"/>
  <c r="L21" i="1" s="1"/>
  <c r="K68" i="1"/>
  <c r="J68" i="1"/>
  <c r="I68" i="1"/>
  <c r="H68" i="1"/>
  <c r="H21" i="1" s="1"/>
  <c r="G68" i="1"/>
  <c r="F68" i="1"/>
  <c r="M65" i="1"/>
  <c r="L65" i="1"/>
  <c r="K65" i="1"/>
  <c r="J65" i="1"/>
  <c r="I65" i="1"/>
  <c r="H65" i="1"/>
  <c r="G65" i="1"/>
  <c r="F65" i="1"/>
  <c r="C61" i="1"/>
  <c r="B61" i="1"/>
  <c r="C60" i="1"/>
  <c r="B60" i="1"/>
  <c r="M59" i="1"/>
  <c r="L59" i="1"/>
  <c r="L52" i="1" s="1"/>
  <c r="L43" i="1" s="1"/>
  <c r="L20" i="1" s="1"/>
  <c r="L18" i="1" s="1"/>
  <c r="K59" i="1"/>
  <c r="J59" i="1"/>
  <c r="I59" i="1"/>
  <c r="H59" i="1"/>
  <c r="H52" i="1" s="1"/>
  <c r="H43" i="1" s="1"/>
  <c r="H20" i="1" s="1"/>
  <c r="H18" i="1" s="1"/>
  <c r="G59" i="1"/>
  <c r="F59" i="1"/>
  <c r="N55" i="1"/>
  <c r="C55" i="1"/>
  <c r="B55" i="1"/>
  <c r="N54" i="1"/>
  <c r="C54" i="1"/>
  <c r="B54" i="1"/>
  <c r="M53" i="1"/>
  <c r="L53" i="1"/>
  <c r="K53" i="1"/>
  <c r="J53" i="1"/>
  <c r="I53" i="1"/>
  <c r="H53" i="1"/>
  <c r="G53" i="1"/>
  <c r="F53" i="1"/>
  <c r="M52" i="1"/>
  <c r="K52" i="1"/>
  <c r="J52" i="1"/>
  <c r="I52" i="1"/>
  <c r="G52" i="1"/>
  <c r="F52" i="1"/>
  <c r="M49" i="1"/>
  <c r="L49" i="1"/>
  <c r="K49" i="1"/>
  <c r="J49" i="1"/>
  <c r="I49" i="1"/>
  <c r="H49" i="1"/>
  <c r="G49" i="1"/>
  <c r="F49" i="1"/>
  <c r="C48" i="1"/>
  <c r="B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J43" i="1"/>
  <c r="I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M22" i="1"/>
  <c r="K22" i="1"/>
  <c r="J22" i="1"/>
  <c r="I22" i="1"/>
  <c r="G22" i="1"/>
  <c r="F22" i="1"/>
  <c r="M21" i="1"/>
  <c r="K21" i="1"/>
  <c r="J21" i="1"/>
  <c r="I21" i="1"/>
  <c r="G21" i="1"/>
  <c r="F21" i="1"/>
  <c r="M20" i="1"/>
  <c r="K20" i="1"/>
  <c r="J20" i="1"/>
  <c r="I20" i="1"/>
  <c r="G20" i="1"/>
  <c r="F20" i="1"/>
  <c r="M19" i="1"/>
  <c r="L19" i="1"/>
  <c r="K19" i="1"/>
  <c r="J19" i="1"/>
  <c r="I19" i="1"/>
  <c r="H19" i="1"/>
  <c r="G19" i="1"/>
  <c r="F19" i="1"/>
  <c r="M18" i="1"/>
  <c r="K18" i="1"/>
  <c r="J18" i="1"/>
  <c r="I18" i="1"/>
  <c r="G18" i="1"/>
  <c r="F18" i="1"/>
</calcChain>
</file>

<file path=xl/sharedStrings.xml><?xml version="1.0" encoding="utf-8"?>
<sst xmlns="http://schemas.openxmlformats.org/spreadsheetml/2006/main" count="337" uniqueCount="132">
  <si>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</si>
  <si>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</si>
  <si>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</si>
  <si>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</si>
  <si>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</si>
  <si>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</si>
  <si>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</si>
  <si>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</si>
  <si>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</si>
  <si>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</si>
  <si>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</si>
  <si>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</si>
  <si>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</si>
  <si>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</si>
  <si>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</si>
  <si>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</si>
  <si>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</si>
  <si>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</si>
  <si>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</si>
  <si>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2023</t>
  </si>
  <si>
    <t>факт на конец отчетного периода</t>
  </si>
  <si>
    <t>факт года 2022 (Ha 01.01.года 2023)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</si>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</sst>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№5)</v>
          </cell>
          <cell r="C85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3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T23" sqref="T23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customWidth="1"/>
    <col min="6" max="7" width="14.85546875" style="39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5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100240</v>
      </c>
      <c r="M18" s="33">
        <f t="shared" si="0"/>
        <v>19900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>
        <f t="shared" ref="F20:M20" si="2">SUM(F43)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100240</v>
      </c>
      <c r="M20" s="38">
        <f t="shared" si="2"/>
        <v>19900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SUM(F68)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SUM(F71)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SUM(F75)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26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26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94.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>
        <f t="shared" ref="F43:M43" si="11">SUM(F44,F49,F52,F65)</f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100240</v>
      </c>
      <c r="M43" s="38">
        <f t="shared" si="11"/>
        <v>19900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f t="shared" ref="F46:M46" si="13">SUM(F47:F47)</f>
        <v>0</v>
      </c>
      <c r="G46" s="36">
        <f t="shared" si="13"/>
        <v>0</v>
      </c>
      <c r="H46" s="36">
        <f t="shared" si="13"/>
        <v>0</v>
      </c>
      <c r="I46" s="36">
        <f t="shared" si="13"/>
        <v>0</v>
      </c>
      <c r="J46" s="36">
        <f t="shared" si="13"/>
        <v>0</v>
      </c>
      <c r="K46" s="36">
        <f t="shared" si="13"/>
        <v>0</v>
      </c>
      <c r="L46" s="36">
        <f t="shared" si="13"/>
        <v>0</v>
      </c>
      <c r="M46" s="38">
        <f t="shared" si="13"/>
        <v>0</v>
      </c>
    </row>
    <row r="47" spans="1:13" ht="31.5" x14ac:dyDescent="0.25">
      <c r="A47" s="28" t="s">
        <v>75</v>
      </c>
      <c r="B47" s="34" t="str">
        <f>[1]Н0515_1037000158513_10_69_0!B50</f>
        <v>Установка системы телемеханики и диспетчеризации</v>
      </c>
      <c r="C47" s="34" t="str">
        <f>[1]Н0515_1037000158513_10_69_0!C50</f>
        <v>J_000006089</v>
      </c>
      <c r="D47" s="36" t="s">
        <v>24</v>
      </c>
      <c r="E47" s="36" t="s">
        <v>24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8">
        <v>0</v>
      </c>
    </row>
    <row r="48" spans="1:13" ht="15.75" x14ac:dyDescent="0.25">
      <c r="A48" s="28" t="s">
        <v>76</v>
      </c>
      <c r="B48" s="34" t="str">
        <f>[1]Н0515_1037000158513_10_69_0!B51</f>
        <v>Реконструкция РП "Черных"</v>
      </c>
      <c r="C48" s="34" t="str">
        <f>[1]Н0515_1037000158513_10_69_0!C51</f>
        <v>J_0000000032</v>
      </c>
      <c r="D48" s="36" t="s">
        <v>24</v>
      </c>
      <c r="E48" s="36" t="s">
        <v>24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4" ht="47.25" x14ac:dyDescent="0.25">
      <c r="A49" s="28" t="s">
        <v>77</v>
      </c>
      <c r="B49" s="34" t="s">
        <v>78</v>
      </c>
      <c r="C49" s="35" t="s">
        <v>23</v>
      </c>
      <c r="D49" s="36" t="s">
        <v>24</v>
      </c>
      <c r="E49" s="36" t="s">
        <v>24</v>
      </c>
      <c r="F49" s="36">
        <f t="shared" ref="F49:M49" si="14">SUM(F50,F51)</f>
        <v>0</v>
      </c>
      <c r="G49" s="36">
        <f t="shared" si="14"/>
        <v>0</v>
      </c>
      <c r="H49" s="36">
        <f t="shared" si="14"/>
        <v>0</v>
      </c>
      <c r="I49" s="36">
        <f t="shared" si="14"/>
        <v>0</v>
      </c>
      <c r="J49" s="36">
        <f t="shared" si="14"/>
        <v>0</v>
      </c>
      <c r="K49" s="36">
        <f t="shared" si="14"/>
        <v>0</v>
      </c>
      <c r="L49" s="36">
        <f t="shared" si="14"/>
        <v>0</v>
      </c>
      <c r="M49" s="38">
        <f t="shared" si="14"/>
        <v>0</v>
      </c>
    </row>
    <row r="50" spans="1:14" ht="31.5" x14ac:dyDescent="0.25">
      <c r="A50" s="28" t="s">
        <v>79</v>
      </c>
      <c r="B50" s="34" t="s">
        <v>80</v>
      </c>
      <c r="C50" s="35" t="s">
        <v>23</v>
      </c>
      <c r="D50" s="36" t="s">
        <v>24</v>
      </c>
      <c r="E50" s="36" t="s">
        <v>24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8">
        <v>0</v>
      </c>
    </row>
    <row r="51" spans="1:14" ht="47.25" customHeight="1" x14ac:dyDescent="0.25">
      <c r="A51" s="28" t="s">
        <v>81</v>
      </c>
      <c r="B51" s="34" t="s">
        <v>82</v>
      </c>
      <c r="C51" s="35" t="s">
        <v>23</v>
      </c>
      <c r="D51" s="36" t="s">
        <v>24</v>
      </c>
      <c r="E51" s="36" t="s">
        <v>24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8">
        <v>0</v>
      </c>
    </row>
    <row r="52" spans="1:14" ht="47.25" customHeight="1" x14ac:dyDescent="0.25">
      <c r="A52" s="28" t="s">
        <v>83</v>
      </c>
      <c r="B52" s="34" t="s">
        <v>84</v>
      </c>
      <c r="C52" s="35" t="s">
        <v>23</v>
      </c>
      <c r="D52" s="36" t="s">
        <v>24</v>
      </c>
      <c r="E52" s="36" t="s">
        <v>24</v>
      </c>
      <c r="F52" s="36">
        <f t="shared" ref="F52:M52" si="15">SUM(F53,F56,F57,F58,F59,F62,F63,F64)</f>
        <v>0</v>
      </c>
      <c r="G52" s="36">
        <f t="shared" si="15"/>
        <v>0</v>
      </c>
      <c r="H52" s="36">
        <f t="shared" si="15"/>
        <v>0</v>
      </c>
      <c r="I52" s="36">
        <f t="shared" si="15"/>
        <v>0</v>
      </c>
      <c r="J52" s="36">
        <f t="shared" si="15"/>
        <v>0</v>
      </c>
      <c r="K52" s="36">
        <f t="shared" si="15"/>
        <v>0</v>
      </c>
      <c r="L52" s="37">
        <f t="shared" si="15"/>
        <v>100240</v>
      </c>
      <c r="M52" s="38">
        <f t="shared" si="15"/>
        <v>19900</v>
      </c>
    </row>
    <row r="53" spans="1:14" ht="47.25" x14ac:dyDescent="0.25">
      <c r="A53" s="28" t="s">
        <v>85</v>
      </c>
      <c r="B53" s="34" t="s">
        <v>86</v>
      </c>
      <c r="C53" s="35" t="s">
        <v>23</v>
      </c>
      <c r="D53" s="36" t="s">
        <v>24</v>
      </c>
      <c r="E53" s="36" t="s">
        <v>24</v>
      </c>
      <c r="F53" s="36">
        <f t="shared" ref="F53:M53" si="16">SUM(F54:F55)</f>
        <v>0</v>
      </c>
      <c r="G53" s="36">
        <f t="shared" si="16"/>
        <v>0</v>
      </c>
      <c r="H53" s="36">
        <f t="shared" si="16"/>
        <v>0</v>
      </c>
      <c r="I53" s="36">
        <f t="shared" si="16"/>
        <v>0</v>
      </c>
      <c r="J53" s="36">
        <f t="shared" si="16"/>
        <v>0</v>
      </c>
      <c r="K53" s="36">
        <f t="shared" si="16"/>
        <v>0</v>
      </c>
      <c r="L53" s="36">
        <f t="shared" si="16"/>
        <v>100240</v>
      </c>
      <c r="M53" s="38">
        <f t="shared" si="16"/>
        <v>19900</v>
      </c>
    </row>
    <row r="54" spans="1:14" ht="63" x14ac:dyDescent="0.25">
      <c r="A54" s="28" t="s">
        <v>87</v>
      </c>
      <c r="B54" s="34" t="str">
        <f>[1]Н0515_1037000158513_10_69_0!B57</f>
        <v>Установка учетов с АСКУЭ на границе балансовой принадлежности с потребителями, запитанными КЛ от ТП</v>
      </c>
      <c r="C54" s="34" t="str">
        <f>[1]Н0515_1037000158513_10_69_0!C57</f>
        <v>J_0000060023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  <c r="N54" s="11">
        <f>240.6*80/(80+1136)</f>
        <v>15.828947368421053</v>
      </c>
    </row>
    <row r="55" spans="1:14" ht="63" x14ac:dyDescent="0.25">
      <c r="A55" s="28" t="s">
        <v>88</v>
      </c>
      <c r="B55" s="34" t="str">
        <f>[1]Н0515_1037000158513_10_69_0!B58</f>
        <v>Установка учетов с АСКУЭ на границе балансовой принадлежности с потребителями, запитанными от ВЛ-0,4кВ</v>
      </c>
      <c r="C55" s="34" t="str">
        <f>[1]Н0515_1037000158513_10_69_0!C58</f>
        <v>J_0000060024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7">
        <v>100240</v>
      </c>
      <c r="M55" s="38">
        <v>19900</v>
      </c>
      <c r="N55" s="11">
        <f>240.6*1136/(80+1136)</f>
        <v>224.77105263157893</v>
      </c>
    </row>
    <row r="56" spans="1:14" ht="47.25" x14ac:dyDescent="0.25">
      <c r="A56" s="28" t="s">
        <v>89</v>
      </c>
      <c r="B56" s="34" t="s">
        <v>90</v>
      </c>
      <c r="C56" s="35" t="s">
        <v>23</v>
      </c>
      <c r="D56" s="36" t="s">
        <v>24</v>
      </c>
      <c r="E56" s="36" t="s">
        <v>24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8">
        <v>0</v>
      </c>
    </row>
    <row r="57" spans="1:14" ht="47.25" x14ac:dyDescent="0.25">
      <c r="A57" s="28" t="s">
        <v>91</v>
      </c>
      <c r="B57" s="34" t="s">
        <v>92</v>
      </c>
      <c r="C57" s="35" t="s">
        <v>23</v>
      </c>
      <c r="D57" s="36" t="s">
        <v>24</v>
      </c>
      <c r="E57" s="36" t="s">
        <v>24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47.25" x14ac:dyDescent="0.25">
      <c r="A58" s="28" t="s">
        <v>93</v>
      </c>
      <c r="B58" s="34" t="s">
        <v>94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95</v>
      </c>
      <c r="B59" s="34" t="s">
        <v>96</v>
      </c>
      <c r="C59" s="35" t="s">
        <v>23</v>
      </c>
      <c r="D59" s="36" t="s">
        <v>24</v>
      </c>
      <c r="E59" s="36" t="s">
        <v>24</v>
      </c>
      <c r="F59" s="36">
        <f t="shared" ref="F59:M59" si="17">SUM(F60:F61)</f>
        <v>0</v>
      </c>
      <c r="G59" s="36">
        <f t="shared" si="17"/>
        <v>0</v>
      </c>
      <c r="H59" s="36">
        <f t="shared" si="17"/>
        <v>0</v>
      </c>
      <c r="I59" s="36">
        <f t="shared" si="17"/>
        <v>0</v>
      </c>
      <c r="J59" s="36">
        <f t="shared" si="17"/>
        <v>0</v>
      </c>
      <c r="K59" s="36">
        <f t="shared" si="17"/>
        <v>0</v>
      </c>
      <c r="L59" s="36">
        <f t="shared" si="17"/>
        <v>0</v>
      </c>
      <c r="M59" s="38">
        <f t="shared" si="17"/>
        <v>0</v>
      </c>
    </row>
    <row r="60" spans="1:14" ht="31.5" x14ac:dyDescent="0.25">
      <c r="A60" s="28" t="s">
        <v>97</v>
      </c>
      <c r="B60" s="34" t="str">
        <f>[1]Н0515_1037000158513_10_69_0!B63</f>
        <v>Монтаж системы учета с АСКУЭ в ТП</v>
      </c>
      <c r="C60" s="34" t="str">
        <f>[1]Н0515_1037000158513_10_69_0!C63</f>
        <v>J_0000060026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31.5" x14ac:dyDescent="0.25">
      <c r="A61" s="28" t="s">
        <v>98</v>
      </c>
      <c r="B61" s="34" t="str">
        <f>[1]Н0515_1037000158513_10_69_0!B64</f>
        <v>Монтаж устройств передачи данных для АСКУЭ в ТП</v>
      </c>
      <c r="C61" s="34" t="str">
        <f>[1]Н0515_1037000158513_10_69_0!C64</f>
        <v>J_0000060025</v>
      </c>
      <c r="D61" s="36" t="s">
        <v>24</v>
      </c>
      <c r="E61" s="36" t="s">
        <v>24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8">
        <v>0</v>
      </c>
    </row>
    <row r="62" spans="1:14" ht="63" x14ac:dyDescent="0.25">
      <c r="A62" s="28" t="s">
        <v>99</v>
      </c>
      <c r="B62" s="34" t="s">
        <v>100</v>
      </c>
      <c r="C62" s="35" t="s">
        <v>23</v>
      </c>
      <c r="D62" s="36" t="s">
        <v>24</v>
      </c>
      <c r="E62" s="36" t="s">
        <v>24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8">
        <v>0</v>
      </c>
    </row>
    <row r="63" spans="1:14" ht="63" x14ac:dyDescent="0.25">
      <c r="A63" s="28" t="s">
        <v>101</v>
      </c>
      <c r="B63" s="34" t="s">
        <v>102</v>
      </c>
      <c r="C63" s="35" t="s">
        <v>23</v>
      </c>
      <c r="D63" s="36" t="s">
        <v>24</v>
      </c>
      <c r="E63" s="36" t="s">
        <v>24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8">
        <v>0</v>
      </c>
    </row>
    <row r="64" spans="1:14" ht="63" x14ac:dyDescent="0.25">
      <c r="A64" s="28" t="s">
        <v>103</v>
      </c>
      <c r="B64" s="34" t="s">
        <v>104</v>
      </c>
      <c r="C64" s="35" t="s">
        <v>23</v>
      </c>
      <c r="D64" s="36" t="s">
        <v>24</v>
      </c>
      <c r="E64" s="36" t="s">
        <v>24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8">
        <v>0</v>
      </c>
    </row>
    <row r="65" spans="1:13" ht="63" x14ac:dyDescent="0.25">
      <c r="A65" s="28" t="s">
        <v>105</v>
      </c>
      <c r="B65" s="34" t="s">
        <v>106</v>
      </c>
      <c r="C65" s="35" t="s">
        <v>23</v>
      </c>
      <c r="D65" s="36" t="s">
        <v>24</v>
      </c>
      <c r="E65" s="36" t="s">
        <v>24</v>
      </c>
      <c r="F65" s="36">
        <f t="shared" ref="F65:M65" si="18">SUM(F66,F67)</f>
        <v>0</v>
      </c>
      <c r="G65" s="36">
        <f t="shared" si="18"/>
        <v>0</v>
      </c>
      <c r="H65" s="36">
        <f t="shared" si="18"/>
        <v>0</v>
      </c>
      <c r="I65" s="36">
        <f t="shared" si="18"/>
        <v>0</v>
      </c>
      <c r="J65" s="36">
        <f t="shared" si="18"/>
        <v>0</v>
      </c>
      <c r="K65" s="36">
        <f t="shared" si="18"/>
        <v>0</v>
      </c>
      <c r="L65" s="36">
        <f t="shared" si="18"/>
        <v>0</v>
      </c>
      <c r="M65" s="38">
        <f t="shared" si="18"/>
        <v>0</v>
      </c>
    </row>
    <row r="66" spans="1:13" ht="47.25" x14ac:dyDescent="0.25">
      <c r="A66" s="28" t="s">
        <v>107</v>
      </c>
      <c r="B66" s="34" t="s">
        <v>108</v>
      </c>
      <c r="C66" s="35" t="s">
        <v>23</v>
      </c>
      <c r="D66" s="36" t="s">
        <v>24</v>
      </c>
      <c r="E66" s="36" t="s">
        <v>24</v>
      </c>
      <c r="F66" s="36" t="s">
        <v>24</v>
      </c>
      <c r="G66" s="36" t="s">
        <v>24</v>
      </c>
      <c r="H66" s="36" t="s">
        <v>24</v>
      </c>
      <c r="I66" s="36" t="s">
        <v>24</v>
      </c>
      <c r="J66" s="36" t="s">
        <v>24</v>
      </c>
      <c r="K66" s="36" t="s">
        <v>24</v>
      </c>
      <c r="L66" s="36" t="s">
        <v>24</v>
      </c>
      <c r="M66" s="38" t="s">
        <v>24</v>
      </c>
    </row>
    <row r="67" spans="1:13" ht="63" x14ac:dyDescent="0.25">
      <c r="A67" s="28" t="s">
        <v>109</v>
      </c>
      <c r="B67" s="34" t="s">
        <v>110</v>
      </c>
      <c r="C67" s="35" t="s">
        <v>23</v>
      </c>
      <c r="D67" s="36" t="s">
        <v>24</v>
      </c>
      <c r="E67" s="36" t="s">
        <v>24</v>
      </c>
      <c r="F67" s="36" t="s">
        <v>24</v>
      </c>
      <c r="G67" s="36" t="s">
        <v>24</v>
      </c>
      <c r="H67" s="36" t="s">
        <v>24</v>
      </c>
      <c r="I67" s="36" t="s">
        <v>24</v>
      </c>
      <c r="J67" s="36" t="s">
        <v>24</v>
      </c>
      <c r="K67" s="36" t="s">
        <v>24</v>
      </c>
      <c r="L67" s="36" t="s">
        <v>24</v>
      </c>
      <c r="M67" s="38" t="s">
        <v>24</v>
      </c>
    </row>
    <row r="68" spans="1:13" s="39" customFormat="1" ht="94.5" x14ac:dyDescent="0.25">
      <c r="A68" s="28" t="s">
        <v>111</v>
      </c>
      <c r="B68" s="34" t="s">
        <v>112</v>
      </c>
      <c r="C68" s="35" t="s">
        <v>23</v>
      </c>
      <c r="D68" s="36" t="s">
        <v>24</v>
      </c>
      <c r="E68" s="36" t="s">
        <v>24</v>
      </c>
      <c r="F68" s="36">
        <f t="shared" ref="F68:M68" si="19">SUM(F69,F70)</f>
        <v>0</v>
      </c>
      <c r="G68" s="36">
        <f t="shared" si="19"/>
        <v>0</v>
      </c>
      <c r="H68" s="36">
        <f t="shared" si="19"/>
        <v>0</v>
      </c>
      <c r="I68" s="36">
        <f t="shared" si="19"/>
        <v>0</v>
      </c>
      <c r="J68" s="36">
        <f t="shared" si="19"/>
        <v>0</v>
      </c>
      <c r="K68" s="36">
        <f t="shared" si="19"/>
        <v>0</v>
      </c>
      <c r="L68" s="36">
        <f t="shared" si="19"/>
        <v>0</v>
      </c>
      <c r="M68" s="38">
        <f t="shared" si="19"/>
        <v>0</v>
      </c>
    </row>
    <row r="69" spans="1:13" s="39" customFormat="1" ht="78.75" x14ac:dyDescent="0.25">
      <c r="A69" s="28" t="s">
        <v>113</v>
      </c>
      <c r="B69" s="34" t="s">
        <v>114</v>
      </c>
      <c r="C69" s="35" t="s">
        <v>23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78.75" x14ac:dyDescent="0.25">
      <c r="A70" s="28" t="s">
        <v>115</v>
      </c>
      <c r="B70" s="34" t="s">
        <v>116</v>
      </c>
      <c r="C70" s="35" t="s">
        <v>23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s="39" customFormat="1" ht="47.25" x14ac:dyDescent="0.25">
      <c r="A71" s="28" t="s">
        <v>117</v>
      </c>
      <c r="B71" s="34" t="s">
        <v>118</v>
      </c>
      <c r="C71" s="35" t="s">
        <v>23</v>
      </c>
      <c r="D71" s="36" t="s">
        <v>24</v>
      </c>
      <c r="E71" s="36" t="s">
        <v>24</v>
      </c>
      <c r="F71" s="36">
        <f t="shared" ref="F71:M71" si="20">SUM(F72:F74)</f>
        <v>0</v>
      </c>
      <c r="G71" s="36">
        <f t="shared" si="20"/>
        <v>0</v>
      </c>
      <c r="H71" s="36">
        <f t="shared" si="20"/>
        <v>0</v>
      </c>
      <c r="I71" s="36">
        <f t="shared" si="20"/>
        <v>0</v>
      </c>
      <c r="J71" s="36">
        <f t="shared" si="20"/>
        <v>0</v>
      </c>
      <c r="K71" s="36">
        <f t="shared" si="20"/>
        <v>0</v>
      </c>
      <c r="L71" s="36">
        <f t="shared" si="20"/>
        <v>0</v>
      </c>
      <c r="M71" s="38">
        <f t="shared" si="20"/>
        <v>0</v>
      </c>
    </row>
    <row r="72" spans="1:13" s="39" customFormat="1" ht="31.5" x14ac:dyDescent="0.25">
      <c r="A72" s="28" t="s">
        <v>119</v>
      </c>
      <c r="B72" s="34" t="str">
        <f>[1]Н0515_1037000158513_10_69_0!B75</f>
        <v>Строительство и реконструкция сетей электроснабжения 0,4кВ</v>
      </c>
      <c r="C72" s="34" t="str">
        <f>[1]Н0515_1037000158513_10_69_0!C75</f>
        <v>J_0000500016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s="39" customFormat="1" ht="78.75" x14ac:dyDescent="0.25">
      <c r="A73" s="28" t="s">
        <v>120</v>
      </c>
      <c r="B73" s="34" t="str">
        <f>[1]Н0515_1037000158513_10_69_0!B76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3" s="34" t="str">
        <f>[1]Н0515_1037000158513_10_69_0!C76</f>
        <v>J_100456002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15.75" x14ac:dyDescent="0.25">
      <c r="A74" s="28" t="s">
        <v>121</v>
      </c>
      <c r="B74" s="34" t="str">
        <f>[1]Н0515_1037000158513_10_69_0!B77</f>
        <v>Установка трансформаторов в ТП</v>
      </c>
      <c r="C74" s="34" t="str">
        <f>[1]Н0515_1037000158513_10_69_0!C77</f>
        <v>J_0200000018</v>
      </c>
      <c r="D74" s="36" t="s">
        <v>24</v>
      </c>
      <c r="E74" s="36" t="s">
        <v>24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8">
        <v>0</v>
      </c>
    </row>
    <row r="75" spans="1:13" ht="47.25" x14ac:dyDescent="0.25">
      <c r="A75" s="28" t="s">
        <v>122</v>
      </c>
      <c r="B75" s="34" t="s">
        <v>123</v>
      </c>
      <c r="C75" s="35" t="s">
        <v>23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31.5" x14ac:dyDescent="0.25">
      <c r="A76" s="28" t="s">
        <v>124</v>
      </c>
      <c r="B76" s="34" t="s">
        <v>125</v>
      </c>
      <c r="C76" s="35" t="s">
        <v>23</v>
      </c>
      <c r="D76" s="36" t="s">
        <v>24</v>
      </c>
      <c r="E76" s="36" t="s">
        <v>24</v>
      </c>
      <c r="F76" s="36">
        <f t="shared" ref="F76:M76" si="21">SUM(F77:F82)</f>
        <v>0</v>
      </c>
      <c r="G76" s="36">
        <f t="shared" si="21"/>
        <v>0</v>
      </c>
      <c r="H76" s="36">
        <f t="shared" si="21"/>
        <v>0</v>
      </c>
      <c r="I76" s="36">
        <f t="shared" si="21"/>
        <v>0</v>
      </c>
      <c r="J76" s="36">
        <f t="shared" si="21"/>
        <v>0</v>
      </c>
      <c r="K76" s="36">
        <f t="shared" si="21"/>
        <v>0</v>
      </c>
      <c r="L76" s="36">
        <f t="shared" si="21"/>
        <v>0</v>
      </c>
      <c r="M76" s="38">
        <f t="shared" si="21"/>
        <v>0</v>
      </c>
    </row>
    <row r="77" spans="1:13" ht="15.75" x14ac:dyDescent="0.25">
      <c r="A77" s="28" t="s">
        <v>126</v>
      </c>
      <c r="B77" s="34" t="str">
        <f>[1]Н0515_1037000158513_10_69_0!B80</f>
        <v>Приобретение автогидроподъемника</v>
      </c>
      <c r="C77" s="34" t="str">
        <f>[1]Н0515_1037000158513_10_69_0!C80</f>
        <v>J_0000007038</v>
      </c>
      <c r="D77" s="36" t="s">
        <v>24</v>
      </c>
      <c r="E77" s="36" t="s">
        <v>24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31.5" x14ac:dyDescent="0.25">
      <c r="A78" s="28" t="s">
        <v>127</v>
      </c>
      <c r="B78" s="34" t="str">
        <f>[1]Н0515_1037000158513_10_69_0!B81</f>
        <v>Приобретение бригадного автомобиля</v>
      </c>
      <c r="C78" s="34" t="str">
        <f>[1]Н0515_1037000158513_10_69_0!C81</f>
        <v>J_0000007034</v>
      </c>
      <c r="D78" s="36" t="s">
        <v>24</v>
      </c>
      <c r="E78" s="36" t="s">
        <v>24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31.5" x14ac:dyDescent="0.25">
      <c r="A79" s="28" t="s">
        <v>128</v>
      </c>
      <c r="B79" s="34" t="str">
        <f>[1]Н0515_1037000158513_10_69_0!B82</f>
        <v>Приобретение информационно-вычислительной техники</v>
      </c>
      <c r="C79" s="34" t="str">
        <f>[1]Н0515_1037000158513_10_69_0!C82</f>
        <v>J_0000000814</v>
      </c>
      <c r="D79" s="36" t="s">
        <v>24</v>
      </c>
      <c r="E79" s="36" t="s">
        <v>24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8">
        <v>0</v>
      </c>
    </row>
    <row r="80" spans="1:13" ht="31.5" x14ac:dyDescent="0.25">
      <c r="A80" s="28" t="s">
        <v>129</v>
      </c>
      <c r="B80" s="34" t="str">
        <f>[1]Н0515_1037000158513_10_69_0!B83</f>
        <v>Приобретение легкового служебного автомобиля</v>
      </c>
      <c r="C80" s="34" t="str">
        <f>[1]Н0515_1037000158513_10_69_0!C83</f>
        <v>J_0000007035</v>
      </c>
      <c r="D80" s="36" t="s">
        <v>24</v>
      </c>
      <c r="E80" s="36" t="s">
        <v>24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8">
        <v>0</v>
      </c>
    </row>
    <row r="81" spans="1:13" ht="31.5" x14ac:dyDescent="0.25">
      <c r="A81" s="28" t="s">
        <v>130</v>
      </c>
      <c r="B81" s="34" t="str">
        <f>[1]Н0515_1037000158513_10_69_0!B84</f>
        <v>Приобретение передвижной парообразующей установки</v>
      </c>
      <c r="C81" s="34" t="str">
        <f>[1]Н0515_1037000158513_10_69_0!C84</f>
        <v>J_0000007063</v>
      </c>
      <c r="D81" s="36" t="s">
        <v>24</v>
      </c>
      <c r="E81" s="36" t="s">
        <v>24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8">
        <v>0</v>
      </c>
    </row>
    <row r="82" spans="1:13" ht="63" x14ac:dyDescent="0.25">
      <c r="A82" s="28" t="s">
        <v>131</v>
      </c>
      <c r="B82" s="34" t="str">
        <f>[1]Н0515_1037000158513_10_69_0!B85</f>
        <v>Разработка программного обеспечения "Геоинформационная система городских электрических сетей" (блок №5)</v>
      </c>
      <c r="C82" s="34" t="str">
        <f>[1]Н0515_1037000158513_10_69_0!C85</f>
        <v>J_0000007046</v>
      </c>
      <c r="D82" s="36" t="s">
        <v>24</v>
      </c>
      <c r="E82" s="36" t="s">
        <v>24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8">
        <v>0</v>
      </c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03" spans="1:13" ht="15.75" x14ac:dyDescent="0.25">
      <c r="A103" s="40"/>
      <c r="B103" s="41"/>
      <c r="C103" s="42"/>
      <c r="D103" s="36"/>
      <c r="E103" s="36"/>
      <c r="F103" s="36"/>
      <c r="G103" s="36"/>
      <c r="H103" s="36"/>
      <c r="I103" s="36"/>
      <c r="J103" s="36"/>
      <c r="K103" s="36"/>
      <c r="L103" s="36"/>
      <c r="M103" s="36"/>
    </row>
    <row r="104" spans="1:13" ht="15.75" x14ac:dyDescent="0.25">
      <c r="A104" s="40"/>
      <c r="B104" s="41"/>
      <c r="C104" s="42"/>
      <c r="D104" s="36"/>
      <c r="E104" s="36"/>
      <c r="F104" s="36"/>
      <c r="G104" s="36"/>
      <c r="H104" s="36"/>
      <c r="I104" s="36"/>
      <c r="J104" s="36"/>
      <c r="K104" s="36"/>
      <c r="L104" s="36"/>
      <c r="M104" s="36"/>
    </row>
    <row r="105" spans="1:13" ht="15.75" x14ac:dyDescent="0.25">
      <c r="A105" s="40"/>
      <c r="B105" s="41"/>
      <c r="C105" s="42"/>
      <c r="D105" s="36"/>
      <c r="E105" s="36"/>
      <c r="F105" s="36"/>
      <c r="G105" s="36"/>
      <c r="H105" s="36"/>
      <c r="I105" s="36"/>
      <c r="J105" s="36"/>
      <c r="K105" s="36"/>
      <c r="L105" s="36"/>
      <c r="M105" s="36"/>
    </row>
    <row r="106" spans="1:13" ht="15.75" x14ac:dyDescent="0.25">
      <c r="A106" s="40"/>
      <c r="B106" s="41"/>
      <c r="C106" s="42"/>
      <c r="D106" s="36"/>
      <c r="E106" s="36"/>
      <c r="F106" s="36"/>
      <c r="G106" s="36"/>
      <c r="H106" s="36"/>
      <c r="I106" s="36"/>
      <c r="J106" s="36"/>
      <c r="K106" s="36"/>
      <c r="L106" s="36"/>
      <c r="M106" s="36"/>
    </row>
    <row r="107" spans="1:13" ht="15.75" x14ac:dyDescent="0.25">
      <c r="A107" s="40"/>
      <c r="B107" s="41"/>
      <c r="C107" s="42"/>
      <c r="D107" s="36"/>
      <c r="E107" s="36"/>
      <c r="F107" s="36"/>
      <c r="G107" s="36"/>
      <c r="H107" s="36"/>
      <c r="I107" s="36"/>
      <c r="J107" s="36"/>
      <c r="K107" s="36"/>
      <c r="L107" s="36"/>
      <c r="M107" s="36"/>
    </row>
    <row r="108" spans="1:13" ht="15.75" x14ac:dyDescent="0.25">
      <c r="A108" s="40"/>
      <c r="B108" s="41"/>
      <c r="C108" s="42"/>
      <c r="D108" s="36"/>
      <c r="E108" s="36"/>
      <c r="F108" s="36"/>
      <c r="G108" s="36"/>
      <c r="H108" s="36"/>
      <c r="I108" s="36"/>
      <c r="J108" s="36"/>
      <c r="K108" s="36"/>
      <c r="L108" s="36"/>
      <c r="M108" s="36"/>
    </row>
    <row r="123" spans="2:2" x14ac:dyDescent="0.25">
      <c r="B123" s="43"/>
    </row>
  </sheetData>
  <autoFilter ref="A17:M108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Н0515_1037000158513_19_69_0</vt:lpstr>
      <vt:lpstr>Н0515_1037000158513_19_69_0!Заголовки_для_печати</vt:lpstr>
      <vt:lpstr>Н0515_1037000158513_19_69_0!Область_печати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2023-05-03T04:48:22Z</dcterms:created>
  <dcterms:modified xsi:type="dcterms:W3CDTF">2023-05-03T04:48:33Z</dcterms:modified>
</cp:coreProperties>
</file>