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94.5\обменник\PTO\Масс\Инвест программа\2022\Корректировка 2022\"/>
    </mc:Choice>
  </mc:AlternateContent>
  <bookViews>
    <workbookView xWindow="0" yWindow="0" windowWidth="28800" windowHeight="12435"/>
  </bookViews>
  <sheets>
    <sheet name="Сводка" sheetId="1" r:id="rId1"/>
  </sheets>
  <externalReferences>
    <externalReference r:id="rId2"/>
  </externalReferences>
  <definedNames>
    <definedName name="_xlnm._FilterDatabase" localSheetId="0" hidden="1">Сводка!$A$9:$AW$53</definedName>
    <definedName name="_xlnm.Print_Titles" localSheetId="0">Сводка!$6:$9</definedName>
    <definedName name="_xlnm.Print_Area" localSheetId="0">Сводка!$A$1:$T$59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H10" i="1"/>
  <c r="I10" i="1"/>
  <c r="J10" i="1"/>
  <c r="L10" i="1"/>
  <c r="N10" i="1"/>
  <c r="P52" i="1"/>
  <c r="O52" i="1"/>
  <c r="M52" i="1"/>
  <c r="K52" i="1"/>
  <c r="E52" i="1"/>
  <c r="D52" i="1"/>
  <c r="C52" i="1"/>
  <c r="B52" i="1"/>
  <c r="A52" i="1"/>
  <c r="P51" i="1"/>
  <c r="O51" i="1"/>
  <c r="M51" i="1"/>
  <c r="K51" i="1"/>
  <c r="E51" i="1"/>
  <c r="D51" i="1"/>
  <c r="C51" i="1"/>
  <c r="B51" i="1"/>
  <c r="A51" i="1"/>
  <c r="P50" i="1"/>
  <c r="O50" i="1"/>
  <c r="M50" i="1"/>
  <c r="E50" i="1"/>
  <c r="D50" i="1"/>
  <c r="C50" i="1"/>
  <c r="B50" i="1"/>
  <c r="A50" i="1"/>
  <c r="P49" i="1"/>
  <c r="O49" i="1"/>
  <c r="M49" i="1"/>
  <c r="K49" i="1"/>
  <c r="E49" i="1"/>
  <c r="D49" i="1"/>
  <c r="C49" i="1"/>
  <c r="B49" i="1"/>
  <c r="A49" i="1"/>
  <c r="P48" i="1"/>
  <c r="O48" i="1"/>
  <c r="M48" i="1"/>
  <c r="K48" i="1"/>
  <c r="E48" i="1"/>
  <c r="D48" i="1"/>
  <c r="C48" i="1"/>
  <c r="B48" i="1"/>
  <c r="A48" i="1"/>
  <c r="P47" i="1"/>
  <c r="O47" i="1"/>
  <c r="M47" i="1"/>
  <c r="E47" i="1"/>
  <c r="D47" i="1"/>
  <c r="C47" i="1"/>
  <c r="B47" i="1"/>
  <c r="A47" i="1"/>
  <c r="P46" i="1"/>
  <c r="O46" i="1"/>
  <c r="M46" i="1"/>
  <c r="E46" i="1"/>
  <c r="D46" i="1"/>
  <c r="C46" i="1"/>
  <c r="B46" i="1"/>
  <c r="A46" i="1"/>
  <c r="P45" i="1"/>
  <c r="O45" i="1"/>
  <c r="M45" i="1"/>
  <c r="E45" i="1"/>
  <c r="D45" i="1"/>
  <c r="C45" i="1"/>
  <c r="B45" i="1"/>
  <c r="A45" i="1"/>
  <c r="P44" i="1"/>
  <c r="O44" i="1"/>
  <c r="M44" i="1"/>
  <c r="E44" i="1"/>
  <c r="D44" i="1"/>
  <c r="C44" i="1"/>
  <c r="B44" i="1"/>
  <c r="A44" i="1"/>
  <c r="O43" i="1"/>
  <c r="M43" i="1"/>
  <c r="F43" i="1"/>
  <c r="F10" i="1" s="1"/>
  <c r="E43" i="1"/>
  <c r="D43" i="1"/>
  <c r="C43" i="1"/>
  <c r="B43" i="1"/>
  <c r="A43" i="1"/>
  <c r="P42" i="1"/>
  <c r="O42" i="1"/>
  <c r="M42" i="1"/>
  <c r="K42" i="1"/>
  <c r="E42" i="1"/>
  <c r="D42" i="1"/>
  <c r="C42" i="1"/>
  <c r="B42" i="1"/>
  <c r="A42" i="1"/>
  <c r="P41" i="1"/>
  <c r="O41" i="1"/>
  <c r="M41" i="1"/>
  <c r="D41" i="1"/>
  <c r="C41" i="1"/>
  <c r="B41" i="1"/>
  <c r="A41" i="1"/>
  <c r="P40" i="1"/>
  <c r="O40" i="1"/>
  <c r="M40" i="1"/>
  <c r="K40" i="1"/>
  <c r="E40" i="1"/>
  <c r="D40" i="1"/>
  <c r="C40" i="1"/>
  <c r="B40" i="1"/>
  <c r="A40" i="1"/>
  <c r="P39" i="1"/>
  <c r="O39" i="1"/>
  <c r="M39" i="1"/>
  <c r="K39" i="1"/>
  <c r="E39" i="1"/>
  <c r="D39" i="1"/>
  <c r="C39" i="1"/>
  <c r="B39" i="1"/>
  <c r="A39" i="1"/>
  <c r="P38" i="1"/>
  <c r="O38" i="1"/>
  <c r="M38" i="1"/>
  <c r="K38" i="1"/>
  <c r="E38" i="1"/>
  <c r="D38" i="1"/>
  <c r="C38" i="1"/>
  <c r="B38" i="1"/>
  <c r="A38" i="1"/>
  <c r="P37" i="1"/>
  <c r="O37" i="1"/>
  <c r="M37" i="1"/>
  <c r="E37" i="1"/>
  <c r="D37" i="1"/>
  <c r="C37" i="1"/>
  <c r="B37" i="1"/>
  <c r="A37" i="1"/>
  <c r="P36" i="1"/>
  <c r="O36" i="1"/>
  <c r="M36" i="1"/>
  <c r="E36" i="1"/>
  <c r="D36" i="1"/>
  <c r="C36" i="1"/>
  <c r="B36" i="1"/>
  <c r="A36" i="1"/>
  <c r="P35" i="1"/>
  <c r="O35" i="1"/>
  <c r="M35" i="1"/>
  <c r="K35" i="1"/>
  <c r="E35" i="1"/>
  <c r="D35" i="1"/>
  <c r="C35" i="1"/>
  <c r="B35" i="1"/>
  <c r="A35" i="1"/>
  <c r="P34" i="1"/>
  <c r="O34" i="1"/>
  <c r="M34" i="1"/>
  <c r="E34" i="1"/>
  <c r="D34" i="1"/>
  <c r="C34" i="1"/>
  <c r="B34" i="1"/>
  <c r="A34" i="1"/>
  <c r="P33" i="1"/>
  <c r="O33" i="1"/>
  <c r="M33" i="1"/>
  <c r="K33" i="1"/>
  <c r="E33" i="1"/>
  <c r="D33" i="1"/>
  <c r="C33" i="1"/>
  <c r="B33" i="1"/>
  <c r="A33" i="1"/>
  <c r="P32" i="1"/>
  <c r="O32" i="1"/>
  <c r="M32" i="1"/>
  <c r="E32" i="1"/>
  <c r="D32" i="1"/>
  <c r="C32" i="1"/>
  <c r="B32" i="1"/>
  <c r="A32" i="1"/>
  <c r="P31" i="1"/>
  <c r="O31" i="1"/>
  <c r="M31" i="1"/>
  <c r="E31" i="1"/>
  <c r="D31" i="1"/>
  <c r="C31" i="1"/>
  <c r="B31" i="1"/>
  <c r="A31" i="1"/>
  <c r="P30" i="1"/>
  <c r="O30" i="1"/>
  <c r="M30" i="1"/>
  <c r="E30" i="1"/>
  <c r="D30" i="1"/>
  <c r="C30" i="1"/>
  <c r="B30" i="1"/>
  <c r="A30" i="1"/>
  <c r="P29" i="1"/>
  <c r="O29" i="1"/>
  <c r="M29" i="1"/>
  <c r="E29" i="1"/>
  <c r="D29" i="1"/>
  <c r="C29" i="1"/>
  <c r="B29" i="1"/>
  <c r="A29" i="1"/>
  <c r="P28" i="1"/>
  <c r="O28" i="1"/>
  <c r="M28" i="1"/>
  <c r="E28" i="1"/>
  <c r="D28" i="1"/>
  <c r="C28" i="1"/>
  <c r="B28" i="1"/>
  <c r="A28" i="1"/>
  <c r="P27" i="1"/>
  <c r="O27" i="1"/>
  <c r="M27" i="1"/>
  <c r="E27" i="1"/>
  <c r="D27" i="1"/>
  <c r="C27" i="1"/>
  <c r="B27" i="1"/>
  <c r="A27" i="1"/>
  <c r="P26" i="1"/>
  <c r="O26" i="1"/>
  <c r="M26" i="1"/>
  <c r="E26" i="1"/>
  <c r="D26" i="1"/>
  <c r="C26" i="1"/>
  <c r="B26" i="1"/>
  <c r="A26" i="1"/>
  <c r="P25" i="1"/>
  <c r="O25" i="1"/>
  <c r="M25" i="1"/>
  <c r="K25" i="1"/>
  <c r="E25" i="1"/>
  <c r="D25" i="1"/>
  <c r="C25" i="1"/>
  <c r="B25" i="1"/>
  <c r="A25" i="1"/>
  <c r="P24" i="1"/>
  <c r="O24" i="1"/>
  <c r="M24" i="1"/>
  <c r="K24" i="1"/>
  <c r="E24" i="1"/>
  <c r="D24" i="1"/>
  <c r="C24" i="1"/>
  <c r="B24" i="1"/>
  <c r="A24" i="1"/>
  <c r="P23" i="1"/>
  <c r="O23" i="1"/>
  <c r="M23" i="1"/>
  <c r="K23" i="1"/>
  <c r="E23" i="1"/>
  <c r="D23" i="1"/>
  <c r="C23" i="1"/>
  <c r="B23" i="1"/>
  <c r="A23" i="1"/>
  <c r="P22" i="1"/>
  <c r="O22" i="1"/>
  <c r="M22" i="1"/>
  <c r="K22" i="1"/>
  <c r="E22" i="1"/>
  <c r="D22" i="1"/>
  <c r="C22" i="1"/>
  <c r="B22" i="1"/>
  <c r="A22" i="1"/>
  <c r="P21" i="1"/>
  <c r="O21" i="1"/>
  <c r="M21" i="1"/>
  <c r="E21" i="1"/>
  <c r="D21" i="1"/>
  <c r="C21" i="1"/>
  <c r="B21" i="1"/>
  <c r="A21" i="1"/>
  <c r="P20" i="1"/>
  <c r="O20" i="1"/>
  <c r="M20" i="1"/>
  <c r="E20" i="1"/>
  <c r="D20" i="1"/>
  <c r="C20" i="1"/>
  <c r="B20" i="1"/>
  <c r="A20" i="1"/>
  <c r="P19" i="1"/>
  <c r="O19" i="1"/>
  <c r="M19" i="1"/>
  <c r="E19" i="1"/>
  <c r="D19" i="1"/>
  <c r="C19" i="1"/>
  <c r="B19" i="1"/>
  <c r="A19" i="1"/>
  <c r="P18" i="1"/>
  <c r="O18" i="1"/>
  <c r="M18" i="1"/>
  <c r="E18" i="1"/>
  <c r="D18" i="1"/>
  <c r="C18" i="1"/>
  <c r="B18" i="1"/>
  <c r="A18" i="1"/>
  <c r="P17" i="1"/>
  <c r="O17" i="1"/>
  <c r="M17" i="1"/>
  <c r="K17" i="1"/>
  <c r="E17" i="1"/>
  <c r="D17" i="1"/>
  <c r="C17" i="1"/>
  <c r="B17" i="1"/>
  <c r="A17" i="1"/>
  <c r="P16" i="1"/>
  <c r="O16" i="1"/>
  <c r="M16" i="1"/>
  <c r="E16" i="1"/>
  <c r="D16" i="1"/>
  <c r="C16" i="1"/>
  <c r="B16" i="1"/>
  <c r="A16" i="1"/>
  <c r="P15" i="1"/>
  <c r="O15" i="1"/>
  <c r="M15" i="1"/>
  <c r="K15" i="1"/>
  <c r="E15" i="1"/>
  <c r="D15" i="1"/>
  <c r="C15" i="1"/>
  <c r="B15" i="1"/>
  <c r="A15" i="1"/>
  <c r="P14" i="1"/>
  <c r="O14" i="1"/>
  <c r="M14" i="1"/>
  <c r="K14" i="1"/>
  <c r="E14" i="1"/>
  <c r="D14" i="1"/>
  <c r="C14" i="1"/>
  <c r="B14" i="1"/>
  <c r="A14" i="1"/>
  <c r="P13" i="1"/>
  <c r="O13" i="1"/>
  <c r="M13" i="1"/>
  <c r="K13" i="1"/>
  <c r="E13" i="1"/>
  <c r="D13" i="1"/>
  <c r="C13" i="1"/>
  <c r="B13" i="1"/>
  <c r="A13" i="1"/>
  <c r="P12" i="1"/>
  <c r="O12" i="1"/>
  <c r="M12" i="1"/>
  <c r="E12" i="1"/>
  <c r="D12" i="1"/>
  <c r="C12" i="1"/>
  <c r="B12" i="1"/>
  <c r="A12" i="1"/>
  <c r="P11" i="1"/>
  <c r="O11" i="1"/>
  <c r="M11" i="1"/>
  <c r="K11" i="1"/>
  <c r="E11" i="1"/>
  <c r="D11" i="1"/>
  <c r="C11" i="1"/>
  <c r="B11" i="1"/>
  <c r="A11" i="1"/>
  <c r="O10" i="1" l="1"/>
  <c r="K10" i="1"/>
  <c r="M10" i="1"/>
  <c r="Q52" i="1"/>
  <c r="Q22" i="1"/>
  <c r="P43" i="1"/>
  <c r="P10" i="1" s="1"/>
  <c r="Q34" i="1"/>
  <c r="Q27" i="1"/>
  <c r="Q32" i="1"/>
  <c r="Q43" i="1"/>
  <c r="Q13" i="1"/>
  <c r="Q26" i="1"/>
  <c r="Q28" i="1"/>
  <c r="Q30" i="1"/>
  <c r="Q47" i="1"/>
  <c r="Q50" i="1"/>
  <c r="Q20" i="1"/>
  <c r="Q23" i="1"/>
  <c r="Q15" i="1"/>
  <c r="Q17" i="1"/>
  <c r="Q19" i="1"/>
  <c r="Q24" i="1"/>
  <c r="Q36" i="1"/>
  <c r="Q39" i="1"/>
  <c r="Q44" i="1"/>
  <c r="Q45" i="1"/>
  <c r="Q38" i="1"/>
  <c r="Q12" i="1"/>
  <c r="Q16" i="1"/>
  <c r="Q31" i="1"/>
  <c r="Q14" i="1"/>
  <c r="Q25" i="1"/>
  <c r="Q18" i="1"/>
  <c r="Q21" i="1"/>
  <c r="Q11" i="1"/>
  <c r="Q37" i="1"/>
  <c r="Q41" i="1"/>
  <c r="Q46" i="1"/>
  <c r="Q29" i="1"/>
  <c r="Q35" i="1"/>
  <c r="Q48" i="1"/>
  <c r="Q49" i="1"/>
  <c r="Q33" i="1"/>
  <c r="Q40" i="1"/>
  <c r="Q51" i="1"/>
  <c r="Q42" i="1"/>
  <c r="Q10" i="1" l="1"/>
</calcChain>
</file>

<file path=xl/sharedStrings.xml><?xml version="1.0" encoding="utf-8"?>
<sst xmlns="http://schemas.openxmlformats.org/spreadsheetml/2006/main" count="114" uniqueCount="42">
  <si>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</si>
  <si>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</si>
  <si>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</si>
  <si>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Год окончания реализации инвестиционного проекта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</si>
  <si>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</si>
  <si>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</si>
  <si>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План</t>
  </si>
  <si>
    <t>год 2020</t>
  </si>
  <si>
    <t>год 2021</t>
  </si>
  <si>
    <t>год 2022</t>
  </si>
  <si>
    <t>год 2023</t>
  </si>
  <si>
    <t>год 2024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</si>
  <si>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</si>
  <si>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</si>
  <si>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Предложение по корректировке утвержденного плана</t>
  </si>
  <si>
    <t>Утвержденный план</t>
  </si>
  <si>
    <t xml:space="preserve">Факт </t>
  </si>
  <si>
    <t xml:space="preserve">Предложение по корректировке утвержденного плана
</t>
  </si>
  <si>
    <t>нд</t>
  </si>
  <si>
    <t>Уточнение стоимости материалов и оборудования, включение работ, не выполненных в 2021г</t>
  </si>
  <si>
    <t>Уточнение стоимости оборудования и материалов по отношению к планируемым ценам 2019г.</t>
  </si>
  <si>
    <t>Выполнение работ за счёт иных источников финансирования</t>
  </si>
  <si>
    <t>Отсутствие оборудования у производителя, на котором организована система учета в сетях ООО "Горсети", отвечающего требованиям действующего законодательства к минимальному набору функций интеллектуальных систем учета электрической энергии</t>
  </si>
  <si>
    <t>Исключение мероприятий в целях включения более приоритетных проектов</t>
  </si>
  <si>
    <t>Повышение надежности оказываемых услуг в сфере электроэнергетики и развитие электрической сети</t>
  </si>
  <si>
    <t>Повышение надежности оказываемых услуг в сфере электроэнергетики</t>
  </si>
  <si>
    <t>Развитие и усиление электрической сети</t>
  </si>
  <si>
    <t>Уточнение стоимости по отношению к планируемым ценам 2019г</t>
  </si>
  <si>
    <t>Хозяйственное обеспечение деятельности предприятия</t>
  </si>
  <si>
    <t>Развитие информационной инфраструктуры предприятия.</t>
  </si>
  <si>
    <t>Суть предложения</t>
  </si>
  <si>
    <t>увеличить стоимость проекта</t>
  </si>
  <si>
    <t>исключить</t>
  </si>
  <si>
    <t>уменьшить стоимость проекта</t>
  </si>
  <si>
    <t>включить дополнительно</t>
  </si>
  <si>
    <t>Инициатор корректировки</t>
  </si>
  <si>
    <t>ООО "Горсети"</t>
  </si>
  <si>
    <t>Департаментом управления муниципальной собственности Администрации г.Томска</t>
  </si>
  <si>
    <t>Всего, в том числе:</t>
  </si>
  <si>
    <t>Сводка поступивших предложений по корректировке  инвестиционной программы ООО "Горсети" на 2020-2024 гг. в части 2022  года</t>
  </si>
  <si>
    <t xml:space="preserve">Исполнительный директор  </t>
  </si>
  <si>
    <t>М.В. Резников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</si>
</sst>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b/>
      <sz val="14"/>
      <color rgb="FF000000"/>
      <name val="Times New Roman"/>
      <family val="1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1" fillId="0" borderId="0" xfId="1" applyFont="1" applyFill="1" applyAlignment="1">
      <alignment horizontal="center"/>
    </xf>
    <xf numFmtId="0" fontId="1" fillId="0" borderId="0" xfId="1" applyFont="1" applyFill="1"/>
    <xf numFmtId="0" fontId="3" fillId="0" borderId="0" xfId="1" applyFont="1" applyFill="1" applyAlignment="1"/>
    <xf numFmtId="164" fontId="1" fillId="0" borderId="0" xfId="1" applyNumberFormat="1" applyFont="1" applyFill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1" fontId="2" fillId="0" borderId="1" xfId="1" applyNumberFormat="1" applyFont="1" applyFill="1" applyBorder="1" applyAlignment="1">
      <alignment horizontal="center" vertical="center" wrapText="1"/>
    </xf>
    <xf numFmtId="1" fontId="1" fillId="0" borderId="0" xfId="1" applyNumberFormat="1" applyFont="1" applyFill="1"/>
    <xf numFmtId="164" fontId="5" fillId="0" borderId="1" xfId="1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left" vertical="center" wrapText="1"/>
    </xf>
    <xf numFmtId="0" fontId="2" fillId="0" borderId="1" xfId="1" applyNumberFormat="1" applyFont="1" applyFill="1" applyBorder="1" applyAlignment="1">
      <alignment horizontal="center" vertical="center" wrapText="1"/>
    </xf>
    <xf numFmtId="1" fontId="5" fillId="0" borderId="1" xfId="1" applyNumberFormat="1" applyFont="1" applyFill="1" applyBorder="1" applyAlignment="1">
      <alignment horizontal="left" vertical="center" wrapText="1"/>
    </xf>
    <xf numFmtId="1" fontId="5" fillId="0" borderId="1" xfId="1" applyNumberFormat="1" applyFont="1" applyFill="1" applyBorder="1" applyAlignment="1">
      <alignment horizontal="center" vertical="center" wrapText="1"/>
    </xf>
    <xf numFmtId="1" fontId="6" fillId="0" borderId="0" xfId="1" applyNumberFormat="1" applyFont="1" applyFill="1"/>
    <xf numFmtId="0" fontId="2" fillId="0" borderId="1" xfId="1" applyFont="1" applyFill="1" applyBorder="1" applyAlignment="1">
      <alignment horizontal="center" vertical="center" wrapText="1"/>
    </xf>
    <xf numFmtId="164" fontId="2" fillId="0" borderId="2" xfId="1" applyNumberFormat="1" applyFont="1" applyFill="1" applyBorder="1" applyAlignment="1">
      <alignment horizontal="center" vertical="center" wrapText="1"/>
    </xf>
    <xf numFmtId="164" fontId="2" fillId="0" borderId="3" xfId="1" applyNumberFormat="1" applyFont="1" applyFill="1" applyBorder="1" applyAlignment="1">
      <alignment horizontal="center" vertical="center" wrapText="1"/>
    </xf>
    <xf numFmtId="164" fontId="2" fillId="0" borderId="4" xfId="1" applyNumberFormat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/>
    </xf>
    <xf numFmtId="164" fontId="2" fillId="0" borderId="1" xfId="1" applyNumberFormat="1" applyFont="1" applyFill="1" applyBorder="1" applyAlignment="1">
      <alignment horizontal="center" vertical="center" wrapText="1"/>
    </xf>
    <xf numFmtId="0" fontId="7" fillId="0" borderId="0" xfId="0" applyFont="1"/>
    <xf numFmtId="0" fontId="8" fillId="0" borderId="0" xfId="1" applyFont="1" applyFill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60;&#1086;&#1088;&#1084;&#1099;%20&#1087;&#1086;%20&#1055;&#1088;&#1080;&#1082;&#1072;&#1079;&#1091;%20380%20&#1048;&#1055;%202020-2024%20-&#1082;&#1086;&#1088;&#1088;&#1077;&#1082;&#1090;&#1080;&#1088;&#1086;&#1074;&#1082;&#1072;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1018_1037000158513_01_1_69_"/>
      <sheetName val="D1018_1037000158513_01_2_69"/>
      <sheetName val="D1018_1037000158513_01_3_69"/>
      <sheetName val="D1018_1037000158513_01_4_69"/>
      <sheetName val="D1018_1037000158513_01_5_69"/>
      <sheetName val="D1018_1037000158513_02_0_69_"/>
      <sheetName val="D1018_1037000158513_03_0_69_"/>
      <sheetName val="D1018_1037000158513_04_0_69_"/>
      <sheetName val="5"/>
      <sheetName val="D1018_1037000158513_05_0_69_"/>
      <sheetName val="D1018_1037000158513_06_0_69_"/>
      <sheetName val="D1018_1037000158513_07_0_69_"/>
      <sheetName val="D1018_1037000158513_08_0_69_"/>
      <sheetName val="D1018_1037000158513_09_0_69_"/>
      <sheetName val="D1018_1037000158513_10_0_69_"/>
      <sheetName val="D1018_1037000158513_11_1_69_"/>
      <sheetName val="D1018_1037000158513_11_2_69_"/>
      <sheetName val="D1018_1037000158513_11_3_69_"/>
      <sheetName val="D1018_1037000158513_12_0_69_"/>
      <sheetName val="D1018_1037000158513_13_0_69_"/>
      <sheetName val="D1018_1037000158513_14_0_69_"/>
      <sheetName val="D1018_1037000158513_15_0_69_"/>
      <sheetName val="D1018_1037000158513_16_0_69_"/>
      <sheetName val="D1018_1037000158513_17_0_69_"/>
      <sheetName val="D1018_1037000158513_18_0_69_"/>
      <sheetName val="D1018_1037000158513_19_0_69_"/>
    </sheetNames>
    <sheetDataSet>
      <sheetData sheetId="0"/>
      <sheetData sheetId="1"/>
      <sheetData sheetId="2"/>
      <sheetData sheetId="3"/>
      <sheetData sheetId="4"/>
      <sheetData sheetId="5">
        <row r="48">
          <cell r="A48" t="str">
            <v>1.2.1.2</v>
          </cell>
          <cell r="B48" t="str">
            <v>Монтаж системы сигнализации в трансформаторной подстанции</v>
          </cell>
          <cell r="C48" t="str">
            <v>J_0000060027</v>
          </cell>
          <cell r="P48">
            <v>2021</v>
          </cell>
          <cell r="Q48">
            <v>2021</v>
          </cell>
        </row>
        <row r="49">
          <cell r="A49" t="str">
            <v>1.2.1.2</v>
          </cell>
          <cell r="B49" t="str">
            <v>Установка системы телемеханики и диспетчеризации</v>
          </cell>
          <cell r="C49" t="str">
            <v>J_000006089</v>
          </cell>
          <cell r="P49">
            <v>2024</v>
          </cell>
          <cell r="Q49">
            <v>2024</v>
          </cell>
        </row>
        <row r="50">
          <cell r="A50" t="str">
            <v>1.2.1.2</v>
          </cell>
          <cell r="B50" t="str">
            <v>Реконструкция РП "ЛПК"</v>
          </cell>
          <cell r="C50" t="str">
            <v>J_0000000029</v>
          </cell>
          <cell r="P50">
            <v>2020</v>
          </cell>
          <cell r="Q50">
            <v>2020</v>
          </cell>
        </row>
        <row r="51">
          <cell r="A51" t="str">
            <v>1.2.1.2</v>
          </cell>
          <cell r="B51" t="str">
            <v>Реконструкция РП "Сибкартель"</v>
          </cell>
          <cell r="C51" t="str">
            <v>J_0000000030</v>
          </cell>
          <cell r="P51">
            <v>2021</v>
          </cell>
          <cell r="Q51">
            <v>2021</v>
          </cell>
        </row>
        <row r="52">
          <cell r="A52" t="str">
            <v>1.2.1.2</v>
          </cell>
          <cell r="B52" t="str">
            <v>Реконструкция РП "Фрунзенский"</v>
          </cell>
          <cell r="C52" t="str">
            <v>J_0000000031</v>
          </cell>
          <cell r="P52">
            <v>2024</v>
          </cell>
          <cell r="Q52">
            <v>2024</v>
          </cell>
        </row>
        <row r="53">
          <cell r="A53" t="str">
            <v>1.2.1.2</v>
          </cell>
          <cell r="B53" t="str">
            <v>Реконструкция РП "Хлебозавод"</v>
          </cell>
          <cell r="C53" t="str">
            <v>J_0000000033</v>
          </cell>
          <cell r="P53">
            <v>2022</v>
          </cell>
          <cell r="Q53">
            <v>2022</v>
          </cell>
        </row>
        <row r="54">
          <cell r="A54" t="str">
            <v>1.2.1.2</v>
          </cell>
          <cell r="B54" t="str">
            <v>Реконструкция РП "Черных"</v>
          </cell>
          <cell r="C54" t="str">
            <v>J_0000000032</v>
          </cell>
          <cell r="P54">
            <v>2023</v>
          </cell>
          <cell r="Q54">
            <v>2023</v>
          </cell>
        </row>
        <row r="60">
          <cell r="A60" t="str">
            <v>1.2.3.1</v>
          </cell>
          <cell r="B60" t="str">
            <v>Установка учетов с АСКУЭ на границе балансовой принадлежности с потребителями, запитанными КЛ от ТП</v>
          </cell>
          <cell r="C60" t="str">
            <v>J_0000060023</v>
          </cell>
          <cell r="P60">
            <v>2024</v>
          </cell>
          <cell r="Q60">
            <v>2024</v>
          </cell>
        </row>
        <row r="61">
          <cell r="A61" t="str">
            <v>1.2.3.1</v>
          </cell>
          <cell r="B61" t="str">
            <v>Установка учетов с АСКУЭ на границе балансовой принадлежности с потребителями, запитанными от ВЛ-0,4кВ</v>
          </cell>
          <cell r="C61" t="str">
            <v>J_0000060024</v>
          </cell>
          <cell r="P61">
            <v>2024</v>
          </cell>
          <cell r="Q61">
            <v>2024</v>
          </cell>
        </row>
        <row r="66">
          <cell r="A66" t="str">
            <v>1.2.3.5</v>
          </cell>
          <cell r="B66" t="str">
            <v>Монтаж системы учета с АСКУЭ в ТП</v>
          </cell>
          <cell r="C66" t="str">
            <v>J_0000060026</v>
          </cell>
          <cell r="P66">
            <v>2024</v>
          </cell>
          <cell r="Q66">
            <v>2024</v>
          </cell>
        </row>
        <row r="67">
          <cell r="A67" t="str">
            <v>1.2.3.5</v>
          </cell>
          <cell r="B67" t="str">
            <v>Монтаж устройств передачи данных для АСКУЭ в ТП</v>
          </cell>
          <cell r="C67" t="str">
            <v>J_0000060025</v>
          </cell>
          <cell r="P67">
            <v>2024</v>
          </cell>
          <cell r="Q67">
            <v>2024</v>
          </cell>
        </row>
        <row r="77">
          <cell r="A77" t="str">
            <v>1.3.2</v>
          </cell>
          <cell r="B77" t="str">
            <v>Обеспечение надежности и бесперебойности электроснабжения потребителей Ленинского района</v>
          </cell>
          <cell r="C77" t="str">
            <v>J_000400004</v>
          </cell>
          <cell r="P77">
            <v>2020</v>
          </cell>
          <cell r="Q77">
            <v>2020</v>
          </cell>
        </row>
        <row r="79">
          <cell r="A79" t="str">
            <v>1.4</v>
          </cell>
          <cell r="B79" t="str">
            <v>Строительство и реконструкция сетей электроснабжения 0,4кВ</v>
          </cell>
          <cell r="C79" t="str">
            <v>J_0000500016</v>
          </cell>
          <cell r="P79">
            <v>2024</v>
          </cell>
          <cell r="Q79">
            <v>2024</v>
          </cell>
        </row>
        <row r="80">
          <cell r="A80" t="str">
            <v>1.4</v>
          </cell>
          <cell r="B80" t="str">
            <v>Установка подстанции с питающими линиями для обеспечения качества и надежности потребителей г.Томска и Томского района</v>
          </cell>
          <cell r="C80" t="str">
            <v>J_100456002</v>
          </cell>
          <cell r="P80">
            <v>2024</v>
          </cell>
          <cell r="Q80">
            <v>2024</v>
          </cell>
        </row>
        <row r="81">
          <cell r="A81" t="str">
            <v>1.4</v>
          </cell>
          <cell r="B81" t="str">
            <v>Установка реклоузеров</v>
          </cell>
          <cell r="C81" t="str">
            <v>J_0000000815</v>
          </cell>
          <cell r="P81">
            <v>2021</v>
          </cell>
          <cell r="Q81">
            <v>2021</v>
          </cell>
        </row>
        <row r="82">
          <cell r="A82" t="str">
            <v>1.4</v>
          </cell>
          <cell r="B82" t="str">
            <v>Установка трансформаторов в ТП</v>
          </cell>
          <cell r="C82" t="str">
            <v>J_0200000018</v>
          </cell>
          <cell r="P82">
            <v>2024</v>
          </cell>
          <cell r="Q82">
            <v>2024</v>
          </cell>
        </row>
        <row r="83">
          <cell r="A83" t="str">
            <v>1.4</v>
          </cell>
          <cell r="B83" t="str">
            <v>Обеспечение надежности и бесперебойности электроснабжения потребителей Ленинского района, запитанных от ПС "Западная"</v>
          </cell>
          <cell r="C83" t="str">
            <v>J_1204060851</v>
          </cell>
          <cell r="P83" t="str">
            <v>нд</v>
          </cell>
          <cell r="Q83" t="str">
            <v>2022</v>
          </cell>
        </row>
        <row r="84">
          <cell r="A84" t="str">
            <v>1.4</v>
          </cell>
          <cell r="B84" t="str">
            <v>Обеспечение надежности и бесперебойности электроснабжения потребителей п.Просторный</v>
          </cell>
          <cell r="C84" t="str">
            <v>J_1204060052</v>
          </cell>
          <cell r="P84" t="str">
            <v>нд</v>
          </cell>
          <cell r="Q84" t="str">
            <v>2022</v>
          </cell>
        </row>
        <row r="85">
          <cell r="A85" t="str">
            <v>1.4</v>
          </cell>
          <cell r="B85" t="str">
            <v>Строительство КЛЭП-10кВ от ТП 807 до ТП 227 в связи с выносом ВЛ-10кВ с частных территорий</v>
          </cell>
          <cell r="C85" t="str">
            <v>J_0004500053</v>
          </cell>
          <cell r="P85" t="str">
            <v>нд</v>
          </cell>
          <cell r="Q85" t="str">
            <v>2022</v>
          </cell>
        </row>
        <row r="86">
          <cell r="A86" t="str">
            <v>1.4</v>
          </cell>
          <cell r="B86" t="str">
            <v>Строительство РП в районе  ул.Сибирская, 83а</v>
          </cell>
          <cell r="C86" t="str">
            <v>J_1004060054</v>
          </cell>
          <cell r="P86" t="str">
            <v>нд</v>
          </cell>
          <cell r="Q86" t="str">
            <v>2022</v>
          </cell>
        </row>
        <row r="87">
          <cell r="A87" t="str">
            <v>1.4</v>
          </cell>
          <cell r="B87" t="str">
            <v>Установка реклоузеров ф.О-14, О-17</v>
          </cell>
          <cell r="C87" t="str">
            <v>J_0000000855</v>
          </cell>
          <cell r="P87" t="str">
            <v>нд</v>
          </cell>
          <cell r="Q87" t="str">
            <v>2022</v>
          </cell>
        </row>
        <row r="90">
          <cell r="A90" t="str">
            <v>1.6</v>
          </cell>
          <cell r="B90" t="str">
            <v>Приобретение автогидроподъемника</v>
          </cell>
          <cell r="C90" t="str">
            <v>J_0000007038</v>
          </cell>
          <cell r="P90">
            <v>2024</v>
          </cell>
          <cell r="Q90">
            <v>2024</v>
          </cell>
        </row>
        <row r="91">
          <cell r="A91" t="str">
            <v>1.6</v>
          </cell>
          <cell r="B91" t="str">
            <v>Приобретение автокрана</v>
          </cell>
          <cell r="C91" t="str">
            <v>J_0000007039</v>
          </cell>
          <cell r="P91">
            <v>2020</v>
          </cell>
          <cell r="Q91">
            <v>2020</v>
          </cell>
        </row>
        <row r="92">
          <cell r="A92" t="str">
            <v>1.6</v>
          </cell>
          <cell r="B92" t="str">
            <v>Приобретение бригадного автомобиля</v>
          </cell>
          <cell r="C92" t="str">
            <v>J_0000007034</v>
          </cell>
          <cell r="P92">
            <v>2024</v>
          </cell>
          <cell r="Q92">
            <v>2024</v>
          </cell>
        </row>
        <row r="93">
          <cell r="A93" t="str">
            <v>1.6</v>
          </cell>
          <cell r="B93" t="str">
            <v>Приобретение дробилки</v>
          </cell>
          <cell r="C93" t="str">
            <v>J_0000007041</v>
          </cell>
          <cell r="P93">
            <v>2020</v>
          </cell>
          <cell r="Q93">
            <v>2020</v>
          </cell>
        </row>
        <row r="94">
          <cell r="A94" t="str">
            <v>1.6</v>
          </cell>
          <cell r="B94" t="str">
            <v>Приобретение информационно-вычислительной техники</v>
          </cell>
          <cell r="C94" t="str">
            <v>J_0000000814</v>
          </cell>
          <cell r="P94">
            <v>2024</v>
          </cell>
          <cell r="Q94">
            <v>2024</v>
          </cell>
        </row>
        <row r="95">
          <cell r="A95" t="str">
            <v>1.6</v>
          </cell>
          <cell r="B95" t="str">
            <v>Приобретение легкового служебного автомобиля</v>
          </cell>
          <cell r="C95" t="str">
            <v>J_0000007035</v>
          </cell>
          <cell r="P95">
            <v>2024</v>
          </cell>
          <cell r="Q95">
            <v>2024</v>
          </cell>
        </row>
        <row r="96">
          <cell r="A96" t="str">
            <v>1.6</v>
          </cell>
          <cell r="B96" t="str">
            <v>Приобретение листогибочного пресса</v>
          </cell>
          <cell r="C96" t="str">
            <v>J_0000000848</v>
          </cell>
          <cell r="P96">
            <v>2020</v>
          </cell>
          <cell r="Q96">
            <v>2020</v>
          </cell>
        </row>
        <row r="97">
          <cell r="A97" t="str">
            <v>1.6</v>
          </cell>
          <cell r="B97" t="str">
            <v>Приобретение самосвала</v>
          </cell>
          <cell r="C97" t="str">
            <v>J_0000007036</v>
          </cell>
          <cell r="P97">
            <v>2020</v>
          </cell>
          <cell r="Q97">
            <v>2020</v>
          </cell>
        </row>
        <row r="98">
          <cell r="A98" t="str">
            <v>1.6</v>
          </cell>
          <cell r="B98" t="str">
            <v>Приобретение токарно-винторезочного станка</v>
          </cell>
          <cell r="C98" t="str">
            <v>J_0000000849</v>
          </cell>
          <cell r="P98">
            <v>2021</v>
          </cell>
          <cell r="Q98">
            <v>2021</v>
          </cell>
        </row>
        <row r="99">
          <cell r="A99" t="str">
            <v>1.6</v>
          </cell>
          <cell r="B99" t="str">
            <v>Приобретение фрезерного станка</v>
          </cell>
          <cell r="C99" t="str">
            <v>J_0000000850</v>
          </cell>
          <cell r="P99">
            <v>2022</v>
          </cell>
        </row>
        <row r="100">
          <cell r="A100" t="str">
            <v>1.6</v>
          </cell>
          <cell r="B100" t="str">
            <v>Приобретение эвакуатора</v>
          </cell>
          <cell r="C100" t="str">
            <v>J_0000007040</v>
          </cell>
          <cell r="P100" t="str">
            <v>нд</v>
          </cell>
          <cell r="Q100" t="str">
            <v>нд</v>
          </cell>
        </row>
        <row r="101">
          <cell r="A101" t="str">
            <v>1.6</v>
          </cell>
          <cell r="B101" t="str">
            <v>Приобретение экскаватора</v>
          </cell>
          <cell r="C101" t="str">
            <v>J_0000007037</v>
          </cell>
          <cell r="P101">
            <v>2022</v>
          </cell>
          <cell r="Q101">
            <v>2022</v>
          </cell>
        </row>
        <row r="102">
          <cell r="A102" t="str">
            <v>1.6</v>
          </cell>
          <cell r="B102" t="str">
            <v>Приобретение тягача с полуприцепом</v>
          </cell>
          <cell r="C102" t="str">
            <v>J_0000007056</v>
          </cell>
          <cell r="P102" t="str">
            <v>нд</v>
          </cell>
          <cell r="Q102" t="str">
            <v>2022</v>
          </cell>
        </row>
        <row r="103">
          <cell r="A103" t="str">
            <v>1.6</v>
          </cell>
          <cell r="B103" t="str">
            <v>Приобретение измельчителя древисины</v>
          </cell>
          <cell r="C103" t="str">
            <v>J_0000007057</v>
          </cell>
          <cell r="P103" t="str">
            <v>нд</v>
          </cell>
          <cell r="Q103" t="str">
            <v>2022</v>
          </cell>
        </row>
        <row r="104">
          <cell r="A104" t="str">
            <v>1.6</v>
          </cell>
          <cell r="B104" t="str">
            <v>Приобретение беспилотного летательного аппарата</v>
          </cell>
          <cell r="C104" t="str">
            <v>J_0000007059</v>
          </cell>
          <cell r="P104" t="str">
            <v>нд</v>
          </cell>
          <cell r="Q104" t="str">
            <v>2022</v>
          </cell>
        </row>
        <row r="105">
          <cell r="A105" t="str">
            <v>1.6</v>
          </cell>
          <cell r="B105" t="str">
            <v>Строительство склада для хранения электротехнической продукции</v>
          </cell>
          <cell r="C105" t="str">
            <v>J_0000000858</v>
          </cell>
          <cell r="P105" t="str">
            <v>нд</v>
          </cell>
          <cell r="Q105" t="str">
            <v>2023</v>
          </cell>
        </row>
        <row r="106">
          <cell r="A106" t="str">
            <v>1.6</v>
          </cell>
          <cell r="B106" t="str">
            <v>Разработка программного обеспечения "Геоинформационная система городских электрических сетей" (блок №2)</v>
          </cell>
          <cell r="C106" t="str">
            <v>J_0000007043</v>
          </cell>
          <cell r="P106">
            <v>2020</v>
          </cell>
          <cell r="Q106">
            <v>2020</v>
          </cell>
        </row>
        <row r="107">
          <cell r="A107" t="str">
            <v>1.6</v>
          </cell>
          <cell r="B107" t="str">
            <v>Разработка программного обеспечения "Геоинформационная система городских электрических сетей" (блок №3)</v>
          </cell>
          <cell r="C107" t="str">
            <v>J_0000007044</v>
          </cell>
          <cell r="P107">
            <v>2021</v>
          </cell>
          <cell r="Q107">
            <v>2021</v>
          </cell>
        </row>
        <row r="108">
          <cell r="A108" t="str">
            <v>1.6</v>
          </cell>
          <cell r="B108" t="str">
            <v>Разработка программного обеспечения "Геоинформационная система городских электрических сетей" (блок №4)</v>
          </cell>
          <cell r="C108" t="str">
            <v>J_0000007045</v>
          </cell>
          <cell r="P108">
            <v>2022</v>
          </cell>
          <cell r="Q108">
            <v>2022</v>
          </cell>
        </row>
        <row r="109">
          <cell r="A109" t="str">
            <v>1.6</v>
          </cell>
          <cell r="B109" t="str">
            <v>Разработка программного обеспечения "Геоинформационная система городских электрических сетей" (блок №5)</v>
          </cell>
          <cell r="C109" t="str">
            <v>J_0000007046</v>
          </cell>
          <cell r="P109">
            <v>2023</v>
          </cell>
          <cell r="Q109">
            <v>2023</v>
          </cell>
        </row>
        <row r="110">
          <cell r="A110" t="str">
            <v>1.6</v>
          </cell>
          <cell r="B110" t="str">
            <v>Разработка программного обеспечения "Геоинформационная система городских электрических сетей" (блок №6)</v>
          </cell>
          <cell r="C110" t="str">
            <v>J_0000007047</v>
          </cell>
          <cell r="P110">
            <v>2024</v>
          </cell>
          <cell r="Q110">
            <v>2024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  <pageSetUpPr fitToPage="1"/>
  </sheetPr>
  <dimension ref="A1:AT59"/>
  <sheetViews>
    <sheetView tabSelected="1" view="pageBreakPreview" topLeftCell="A5" zoomScale="80" zoomScaleNormal="100" zoomScaleSheetLayoutView="80" workbookViewId="0">
      <selection activeCell="G16" sqref="G16"/>
    </sheetView>
  </sheetViews>
  <sheetFormatPr defaultRowHeight="12.75" x14ac:dyDescent="0.2"/>
  <cols>
    <col min="1" max="1" width="12.42578125" style="1" customWidth="1"/>
    <col min="2" max="2" width="42.140625" style="2" customWidth="1"/>
    <col min="3" max="3" width="17.42578125" style="1" customWidth="1"/>
    <col min="4" max="4" width="14.85546875" style="1" customWidth="1"/>
    <col min="5" max="5" width="16.42578125" style="1" customWidth="1"/>
    <col min="6" max="6" width="14.140625" style="4" customWidth="1"/>
    <col min="7" max="7" width="14.140625" style="1" customWidth="1"/>
    <col min="8" max="8" width="14.140625" style="4" customWidth="1"/>
    <col min="9" max="9" width="14.140625" style="1" customWidth="1"/>
    <col min="10" max="10" width="14.140625" style="4" customWidth="1"/>
    <col min="11" max="11" width="14.140625" style="1" customWidth="1"/>
    <col min="12" max="12" width="14.140625" style="4" customWidth="1"/>
    <col min="13" max="13" width="14.140625" style="1" customWidth="1"/>
    <col min="14" max="14" width="14.140625" style="4" customWidth="1"/>
    <col min="15" max="15" width="14.140625" style="1" customWidth="1"/>
    <col min="16" max="16" width="16.5703125" style="4" customWidth="1"/>
    <col min="17" max="17" width="18.5703125" style="4" customWidth="1"/>
    <col min="18" max="18" width="37.140625" style="1" customWidth="1"/>
    <col min="19" max="20" width="18.5703125" style="4" customWidth="1"/>
    <col min="21" max="21" width="9.5703125" style="2" customWidth="1"/>
    <col min="22" max="22" width="6.42578125" style="2" customWidth="1"/>
    <col min="23" max="23" width="8.42578125" style="2" customWidth="1"/>
    <col min="24" max="24" width="11.42578125" style="2" customWidth="1"/>
    <col min="25" max="25" width="9" style="2" customWidth="1"/>
    <col min="26" max="26" width="7.7109375" style="2" customWidth="1"/>
    <col min="27" max="27" width="9.140625" style="2"/>
    <col min="28" max="28" width="7" style="2" customWidth="1"/>
    <col min="29" max="29" width="7.7109375" style="2" customWidth="1"/>
    <col min="30" max="30" width="10.7109375" style="2" customWidth="1"/>
    <col min="31" max="31" width="8.42578125" style="2" customWidth="1"/>
    <col min="32" max="38" width="8.28515625" style="2" customWidth="1"/>
    <col min="39" max="39" width="9.85546875" style="2" customWidth="1"/>
    <col min="40" max="40" width="7" style="2" customWidth="1"/>
    <col min="41" max="41" width="7.85546875" style="2" customWidth="1"/>
    <col min="42" max="42" width="11" style="2" customWidth="1"/>
    <col min="43" max="43" width="7.7109375" style="2" customWidth="1"/>
    <col min="44" max="44" width="8.85546875" style="2" customWidth="1"/>
    <col min="45" max="16384" width="9.140625" style="2"/>
  </cols>
  <sheetData>
    <row r="1" spans="1:46" ht="18.75" hidden="1" x14ac:dyDescent="0.3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8.75" hidden="1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8.75" hidden="1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8.75" hidden="1" x14ac:dyDescent="0.3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8.75" x14ac:dyDescent="0.3">
      <c r="A5" s="21" t="s">
        <v>39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42.75" customHeight="1" x14ac:dyDescent="0.2">
      <c r="A6" s="17" t="s">
        <v>0</v>
      </c>
      <c r="B6" s="17" t="s">
        <v>1</v>
      </c>
      <c r="C6" s="17" t="s">
        <v>2</v>
      </c>
      <c r="D6" s="17" t="s">
        <v>3</v>
      </c>
      <c r="E6" s="17"/>
      <c r="F6" s="22" t="s">
        <v>4</v>
      </c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17" t="s">
        <v>5</v>
      </c>
      <c r="S6" s="18" t="s">
        <v>30</v>
      </c>
      <c r="T6" s="18" t="s">
        <v>35</v>
      </c>
    </row>
    <row r="7" spans="1:46" ht="57.75" customHeight="1" x14ac:dyDescent="0.2">
      <c r="A7" s="17"/>
      <c r="B7" s="17"/>
      <c r="C7" s="17"/>
      <c r="D7" s="17"/>
      <c r="E7" s="17"/>
      <c r="F7" s="22" t="s">
        <v>7</v>
      </c>
      <c r="G7" s="17"/>
      <c r="H7" s="22" t="s">
        <v>8</v>
      </c>
      <c r="I7" s="17"/>
      <c r="J7" s="22" t="s">
        <v>9</v>
      </c>
      <c r="K7" s="17"/>
      <c r="L7" s="22" t="s">
        <v>10</v>
      </c>
      <c r="M7" s="17"/>
      <c r="N7" s="22" t="s">
        <v>11</v>
      </c>
      <c r="O7" s="17"/>
      <c r="P7" s="22" t="s">
        <v>12</v>
      </c>
      <c r="Q7" s="22" t="s">
        <v>13</v>
      </c>
      <c r="R7" s="17"/>
      <c r="S7" s="19"/>
      <c r="T7" s="19"/>
    </row>
    <row r="8" spans="1:46" ht="110.25" x14ac:dyDescent="0.2">
      <c r="A8" s="17"/>
      <c r="B8" s="17"/>
      <c r="C8" s="17"/>
      <c r="D8" s="6" t="s">
        <v>6</v>
      </c>
      <c r="E8" s="6" t="s">
        <v>14</v>
      </c>
      <c r="F8" s="7" t="s">
        <v>15</v>
      </c>
      <c r="G8" s="6" t="s">
        <v>16</v>
      </c>
      <c r="H8" s="7" t="s">
        <v>15</v>
      </c>
      <c r="I8" s="6" t="s">
        <v>16</v>
      </c>
      <c r="J8" s="7" t="s">
        <v>15</v>
      </c>
      <c r="K8" s="6" t="s">
        <v>17</v>
      </c>
      <c r="L8" s="7" t="s">
        <v>15</v>
      </c>
      <c r="M8" s="6" t="s">
        <v>17</v>
      </c>
      <c r="N8" s="7" t="s">
        <v>15</v>
      </c>
      <c r="O8" s="6" t="s">
        <v>17</v>
      </c>
      <c r="P8" s="22"/>
      <c r="Q8" s="22"/>
      <c r="R8" s="17"/>
      <c r="S8" s="20"/>
      <c r="T8" s="20"/>
    </row>
    <row r="9" spans="1:46" s="9" customFormat="1" ht="15.75" x14ac:dyDescent="0.2">
      <c r="A9" s="8">
        <v>1</v>
      </c>
      <c r="B9" s="8">
        <v>2</v>
      </c>
      <c r="C9" s="8">
        <v>3</v>
      </c>
      <c r="D9" s="8">
        <v>4</v>
      </c>
      <c r="E9" s="8">
        <v>5</v>
      </c>
      <c r="F9" s="8">
        <v>6</v>
      </c>
      <c r="G9" s="8">
        <v>7</v>
      </c>
      <c r="H9" s="8">
        <v>8</v>
      </c>
      <c r="I9" s="8">
        <v>9</v>
      </c>
      <c r="J9" s="8">
        <v>10</v>
      </c>
      <c r="K9" s="8">
        <v>11</v>
      </c>
      <c r="L9" s="8">
        <v>12</v>
      </c>
      <c r="M9" s="8">
        <v>13</v>
      </c>
      <c r="N9" s="8">
        <v>14</v>
      </c>
      <c r="O9" s="8">
        <v>15</v>
      </c>
      <c r="P9" s="8">
        <v>16</v>
      </c>
      <c r="Q9" s="8">
        <v>17</v>
      </c>
      <c r="R9" s="8">
        <v>18</v>
      </c>
      <c r="S9" s="8">
        <v>19</v>
      </c>
      <c r="T9" s="8">
        <v>20</v>
      </c>
    </row>
    <row r="10" spans="1:46" s="16" customFormat="1" ht="15.75" x14ac:dyDescent="0.2">
      <c r="A10" s="15"/>
      <c r="B10" s="14" t="s">
        <v>38</v>
      </c>
      <c r="C10" s="15"/>
      <c r="D10" s="15"/>
      <c r="E10" s="15"/>
      <c r="F10" s="10">
        <f>SUM(F11:F52)</f>
        <v>143.35774004250004</v>
      </c>
      <c r="G10" s="10">
        <f t="shared" ref="G10:Q10" si="0">SUM(G11:G52)</f>
        <v>130.92683449000003</v>
      </c>
      <c r="H10" s="10">
        <f t="shared" si="0"/>
        <v>170.78404218</v>
      </c>
      <c r="I10" s="10">
        <f t="shared" si="0"/>
        <v>120.45351503000001</v>
      </c>
      <c r="J10" s="10">
        <f t="shared" si="0"/>
        <v>175.86935953000003</v>
      </c>
      <c r="K10" s="10">
        <f t="shared" si="0"/>
        <v>175.86935953490999</v>
      </c>
      <c r="L10" s="10">
        <f t="shared" si="0"/>
        <v>167.79111750999999</v>
      </c>
      <c r="M10" s="10">
        <f t="shared" si="0"/>
        <v>167.79111750999999</v>
      </c>
      <c r="N10" s="10">
        <f t="shared" si="0"/>
        <v>172.37880496</v>
      </c>
      <c r="O10" s="10">
        <f t="shared" si="0"/>
        <v>172.37880496</v>
      </c>
      <c r="P10" s="10">
        <f t="shared" si="0"/>
        <v>830.18106422250003</v>
      </c>
      <c r="Q10" s="10">
        <f t="shared" si="0"/>
        <v>767.41963152490985</v>
      </c>
      <c r="R10" s="15"/>
      <c r="S10" s="15"/>
      <c r="T10" s="15"/>
    </row>
    <row r="11" spans="1:46" ht="31.5" x14ac:dyDescent="0.2">
      <c r="A11" s="11" t="str">
        <f>[1]D1018_1037000158513_02_0_69_!A48</f>
        <v>1.2.1.2</v>
      </c>
      <c r="B11" s="12" t="str">
        <f>[1]D1018_1037000158513_02_0_69_!B48</f>
        <v>Монтаж системы сигнализации в трансформаторной подстанции</v>
      </c>
      <c r="C11" s="11" t="str">
        <f>[1]D1018_1037000158513_02_0_69_!C48</f>
        <v>J_0000060027</v>
      </c>
      <c r="D11" s="6">
        <f>[1]D1018_1037000158513_02_0_69_!P48</f>
        <v>2021</v>
      </c>
      <c r="E11" s="6">
        <f>[1]D1018_1037000158513_02_0_69_!Q48</f>
        <v>2021</v>
      </c>
      <c r="F11" s="7">
        <v>5.1477180499999999</v>
      </c>
      <c r="G11" s="7">
        <v>4.6762036800000004</v>
      </c>
      <c r="H11" s="7">
        <v>5.1402814100000001</v>
      </c>
      <c r="I11" s="7">
        <v>4.4114000000000004</v>
      </c>
      <c r="J11" s="7">
        <v>0</v>
      </c>
      <c r="K11" s="7">
        <f>J11</f>
        <v>0</v>
      </c>
      <c r="L11" s="7">
        <v>0</v>
      </c>
      <c r="M11" s="7">
        <f>L11</f>
        <v>0</v>
      </c>
      <c r="N11" s="7">
        <v>0</v>
      </c>
      <c r="O11" s="7">
        <f>N11</f>
        <v>0</v>
      </c>
      <c r="P11" s="7">
        <f t="shared" ref="P11:Q17" si="1">SUM(F11,H11,J11,L11,N11)</f>
        <v>10.28799946</v>
      </c>
      <c r="Q11" s="7">
        <f t="shared" si="1"/>
        <v>9.0876036800000008</v>
      </c>
      <c r="R11" s="13" t="s">
        <v>18</v>
      </c>
      <c r="S11" s="7"/>
      <c r="T11" s="7"/>
    </row>
    <row r="12" spans="1:46" ht="69.75" customHeight="1" x14ac:dyDescent="0.2">
      <c r="A12" s="11" t="str">
        <f>[1]D1018_1037000158513_02_0_69_!A49</f>
        <v>1.2.1.2</v>
      </c>
      <c r="B12" s="12" t="str">
        <f>[1]D1018_1037000158513_02_0_69_!B49</f>
        <v>Установка системы телемеханики и диспетчеризации</v>
      </c>
      <c r="C12" s="11" t="str">
        <f>[1]D1018_1037000158513_02_0_69_!C49</f>
        <v>J_000006089</v>
      </c>
      <c r="D12" s="6">
        <f>[1]D1018_1037000158513_02_0_69_!P49</f>
        <v>2024</v>
      </c>
      <c r="E12" s="6">
        <f>[1]D1018_1037000158513_02_0_69_!Q49</f>
        <v>2024</v>
      </c>
      <c r="F12" s="7">
        <v>4.9844017699999998</v>
      </c>
      <c r="G12" s="7">
        <v>4.6364795399999998</v>
      </c>
      <c r="H12" s="7">
        <v>5.5137120099999999</v>
      </c>
      <c r="I12" s="7">
        <v>0.72861511000000001</v>
      </c>
      <c r="J12" s="7">
        <v>4.5692427999999996</v>
      </c>
      <c r="K12" s="7">
        <v>8.2905467923599989</v>
      </c>
      <c r="L12" s="7">
        <v>5.7176717500000001</v>
      </c>
      <c r="M12" s="7">
        <f t="shared" ref="M12:M17" si="2">L12</f>
        <v>5.7176717500000001</v>
      </c>
      <c r="N12" s="7">
        <v>8.8686952100000003</v>
      </c>
      <c r="O12" s="7">
        <f t="shared" ref="O12:O17" si="3">N12</f>
        <v>8.8686952100000003</v>
      </c>
      <c r="P12" s="7">
        <f t="shared" si="1"/>
        <v>29.653723540000001</v>
      </c>
      <c r="Q12" s="7">
        <f t="shared" si="1"/>
        <v>28.24200840236</v>
      </c>
      <c r="R12" s="13" t="s">
        <v>19</v>
      </c>
      <c r="S12" s="7" t="s">
        <v>31</v>
      </c>
      <c r="T12" s="7" t="s">
        <v>36</v>
      </c>
    </row>
    <row r="13" spans="1:46" ht="15.75" x14ac:dyDescent="0.2">
      <c r="A13" s="11" t="str">
        <f>[1]D1018_1037000158513_02_0_69_!A50</f>
        <v>1.2.1.2</v>
      </c>
      <c r="B13" s="12" t="str">
        <f>[1]D1018_1037000158513_02_0_69_!B50</f>
        <v>Реконструкция РП "ЛПК"</v>
      </c>
      <c r="C13" s="11" t="str">
        <f>[1]D1018_1037000158513_02_0_69_!C50</f>
        <v>J_0000000029</v>
      </c>
      <c r="D13" s="6">
        <f>[1]D1018_1037000158513_02_0_69_!P50</f>
        <v>2020</v>
      </c>
      <c r="E13" s="6">
        <f>[1]D1018_1037000158513_02_0_69_!Q50</f>
        <v>2020</v>
      </c>
      <c r="F13" s="7">
        <v>24.596839630000002</v>
      </c>
      <c r="G13" s="7">
        <v>18.036851219999999</v>
      </c>
      <c r="H13" s="7">
        <v>0</v>
      </c>
      <c r="I13" s="7"/>
      <c r="J13" s="7">
        <v>0</v>
      </c>
      <c r="K13" s="7">
        <f t="shared" ref="K13:K17" si="4">J13</f>
        <v>0</v>
      </c>
      <c r="L13" s="7">
        <v>0</v>
      </c>
      <c r="M13" s="7">
        <f t="shared" si="2"/>
        <v>0</v>
      </c>
      <c r="N13" s="7">
        <v>0</v>
      </c>
      <c r="O13" s="7">
        <f t="shared" si="3"/>
        <v>0</v>
      </c>
      <c r="P13" s="7">
        <f t="shared" si="1"/>
        <v>24.596839630000002</v>
      </c>
      <c r="Q13" s="7">
        <f t="shared" si="1"/>
        <v>18.036851219999999</v>
      </c>
      <c r="R13" s="13" t="s">
        <v>18</v>
      </c>
      <c r="S13" s="7"/>
      <c r="T13" s="7"/>
    </row>
    <row r="14" spans="1:46" ht="15.75" x14ac:dyDescent="0.2">
      <c r="A14" s="11" t="str">
        <f>[1]D1018_1037000158513_02_0_69_!A51</f>
        <v>1.2.1.2</v>
      </c>
      <c r="B14" s="12" t="str">
        <f>[1]D1018_1037000158513_02_0_69_!B51</f>
        <v>Реконструкция РП "Сибкартель"</v>
      </c>
      <c r="C14" s="11" t="str">
        <f>[1]D1018_1037000158513_02_0_69_!C51</f>
        <v>J_0000000030</v>
      </c>
      <c r="D14" s="6">
        <f>[1]D1018_1037000158513_02_0_69_!P51</f>
        <v>2021</v>
      </c>
      <c r="E14" s="6">
        <f>[1]D1018_1037000158513_02_0_69_!Q51</f>
        <v>2021</v>
      </c>
      <c r="F14" s="7">
        <v>0</v>
      </c>
      <c r="G14" s="7">
        <v>0</v>
      </c>
      <c r="H14" s="7">
        <v>23.79895595</v>
      </c>
      <c r="I14" s="7">
        <v>23.823576119999998</v>
      </c>
      <c r="J14" s="7">
        <v>0</v>
      </c>
      <c r="K14" s="7">
        <f t="shared" si="4"/>
        <v>0</v>
      </c>
      <c r="L14" s="7">
        <v>0</v>
      </c>
      <c r="M14" s="7">
        <f t="shared" si="2"/>
        <v>0</v>
      </c>
      <c r="N14" s="7">
        <v>0</v>
      </c>
      <c r="O14" s="7">
        <f t="shared" si="3"/>
        <v>0</v>
      </c>
      <c r="P14" s="7">
        <f t="shared" si="1"/>
        <v>23.79895595</v>
      </c>
      <c r="Q14" s="7">
        <f t="shared" si="1"/>
        <v>23.823576119999998</v>
      </c>
      <c r="R14" s="13" t="s">
        <v>18</v>
      </c>
      <c r="S14" s="7"/>
      <c r="T14" s="7"/>
    </row>
    <row r="15" spans="1:46" ht="15.75" x14ac:dyDescent="0.2">
      <c r="A15" s="11" t="str">
        <f>[1]D1018_1037000158513_02_0_69_!A52</f>
        <v>1.2.1.2</v>
      </c>
      <c r="B15" s="12" t="str">
        <f>[1]D1018_1037000158513_02_0_69_!B52</f>
        <v>Реконструкция РП "Фрунзенский"</v>
      </c>
      <c r="C15" s="11" t="str">
        <f>[1]D1018_1037000158513_02_0_69_!C52</f>
        <v>J_0000000031</v>
      </c>
      <c r="D15" s="6">
        <f>[1]D1018_1037000158513_02_0_69_!P52</f>
        <v>2024</v>
      </c>
      <c r="E15" s="6">
        <f>[1]D1018_1037000158513_02_0_69_!Q52</f>
        <v>2024</v>
      </c>
      <c r="F15" s="7">
        <v>0</v>
      </c>
      <c r="G15" s="7">
        <v>0</v>
      </c>
      <c r="H15" s="4">
        <v>0</v>
      </c>
      <c r="I15" s="7"/>
      <c r="J15" s="7">
        <v>0</v>
      </c>
      <c r="K15" s="7">
        <f t="shared" si="4"/>
        <v>0</v>
      </c>
      <c r="L15" s="7">
        <v>0</v>
      </c>
      <c r="M15" s="7">
        <f t="shared" si="2"/>
        <v>0</v>
      </c>
      <c r="N15" s="7">
        <v>19.94338226</v>
      </c>
      <c r="O15" s="7">
        <f t="shared" si="3"/>
        <v>19.94338226</v>
      </c>
      <c r="P15" s="7">
        <f t="shared" si="1"/>
        <v>19.94338226</v>
      </c>
      <c r="Q15" s="7">
        <f t="shared" si="1"/>
        <v>19.94338226</v>
      </c>
      <c r="R15" s="13" t="s">
        <v>18</v>
      </c>
      <c r="S15" s="7"/>
      <c r="T15" s="7"/>
    </row>
    <row r="16" spans="1:46" ht="63" x14ac:dyDescent="0.2">
      <c r="A16" s="11" t="str">
        <f>[1]D1018_1037000158513_02_0_69_!A53</f>
        <v>1.2.1.2</v>
      </c>
      <c r="B16" s="12" t="str">
        <f>[1]D1018_1037000158513_02_0_69_!B53</f>
        <v>Реконструкция РП "Хлебозавод"</v>
      </c>
      <c r="C16" s="11" t="str">
        <f>[1]D1018_1037000158513_02_0_69_!C53</f>
        <v>J_0000000033</v>
      </c>
      <c r="D16" s="6">
        <f>[1]D1018_1037000158513_02_0_69_!P53</f>
        <v>2022</v>
      </c>
      <c r="E16" s="6">
        <f>[1]D1018_1037000158513_02_0_69_!Q53</f>
        <v>2022</v>
      </c>
      <c r="F16" s="7">
        <v>0</v>
      </c>
      <c r="G16" s="7">
        <v>0</v>
      </c>
      <c r="H16" s="7">
        <v>0</v>
      </c>
      <c r="I16" s="7">
        <v>0</v>
      </c>
      <c r="J16" s="7">
        <v>22.591303329999999</v>
      </c>
      <c r="K16" s="7">
        <v>24.81742118</v>
      </c>
      <c r="L16" s="7">
        <v>0</v>
      </c>
      <c r="M16" s="7">
        <f t="shared" si="2"/>
        <v>0</v>
      </c>
      <c r="N16" s="7">
        <v>0</v>
      </c>
      <c r="O16" s="7">
        <f t="shared" si="3"/>
        <v>0</v>
      </c>
      <c r="P16" s="7">
        <f t="shared" si="1"/>
        <v>22.591303329999999</v>
      </c>
      <c r="Q16" s="7">
        <f t="shared" si="1"/>
        <v>24.81742118</v>
      </c>
      <c r="R16" s="13" t="s">
        <v>20</v>
      </c>
      <c r="S16" s="7" t="s">
        <v>31</v>
      </c>
      <c r="T16" s="7" t="s">
        <v>36</v>
      </c>
    </row>
    <row r="17" spans="1:20" ht="15.75" x14ac:dyDescent="0.2">
      <c r="A17" s="11" t="str">
        <f>[1]D1018_1037000158513_02_0_69_!A54</f>
        <v>1.2.1.2</v>
      </c>
      <c r="B17" s="12" t="str">
        <f>[1]D1018_1037000158513_02_0_69_!B54</f>
        <v>Реконструкция РП "Черных"</v>
      </c>
      <c r="C17" s="11" t="str">
        <f>[1]D1018_1037000158513_02_0_69_!C54</f>
        <v>J_0000000032</v>
      </c>
      <c r="D17" s="6">
        <f>[1]D1018_1037000158513_02_0_69_!P54</f>
        <v>2023</v>
      </c>
      <c r="E17" s="6">
        <f>[1]D1018_1037000158513_02_0_69_!Q54</f>
        <v>2023</v>
      </c>
      <c r="F17" s="7">
        <v>0</v>
      </c>
      <c r="G17" s="7">
        <v>0</v>
      </c>
      <c r="H17" s="7">
        <v>0</v>
      </c>
      <c r="I17" s="7"/>
      <c r="J17" s="7">
        <v>0</v>
      </c>
      <c r="K17" s="7">
        <f t="shared" si="4"/>
        <v>0</v>
      </c>
      <c r="L17" s="7">
        <v>22.082193329999999</v>
      </c>
      <c r="M17" s="7">
        <f t="shared" si="2"/>
        <v>22.082193329999999</v>
      </c>
      <c r="N17" s="7">
        <v>0</v>
      </c>
      <c r="O17" s="7">
        <f t="shared" si="3"/>
        <v>0</v>
      </c>
      <c r="P17" s="7">
        <f>SUM(F17,H17,J17,L17,N17)</f>
        <v>22.082193329999999</v>
      </c>
      <c r="Q17" s="7">
        <f t="shared" si="1"/>
        <v>22.082193329999999</v>
      </c>
      <c r="R17" s="13" t="s">
        <v>18</v>
      </c>
      <c r="S17" s="7"/>
      <c r="T17" s="7"/>
    </row>
    <row r="18" spans="1:20" ht="47.25" x14ac:dyDescent="0.2">
      <c r="A18" s="11" t="str">
        <f>[1]D1018_1037000158513_02_0_69_!A60</f>
        <v>1.2.3.1</v>
      </c>
      <c r="B18" s="12" t="str">
        <f>[1]D1018_1037000158513_02_0_69_!B60</f>
        <v>Установка учетов с АСКУЭ на границе балансовой принадлежности с потребителями, запитанными КЛ от ТП</v>
      </c>
      <c r="C18" s="11" t="str">
        <f>[1]D1018_1037000158513_02_0_69_!C60</f>
        <v>J_0000060023</v>
      </c>
      <c r="D18" s="6">
        <f>[1]D1018_1037000158513_02_0_69_!P60</f>
        <v>2024</v>
      </c>
      <c r="E18" s="6">
        <f>[1]D1018_1037000158513_02_0_69_!Q60</f>
        <v>2024</v>
      </c>
      <c r="F18" s="7">
        <v>0</v>
      </c>
      <c r="G18" s="7">
        <v>0</v>
      </c>
      <c r="H18" s="7">
        <v>31.289393960000002</v>
      </c>
      <c r="I18" s="7">
        <v>21.304887379999997</v>
      </c>
      <c r="J18" s="7">
        <v>39.579948760000001</v>
      </c>
      <c r="K18" s="7">
        <v>0</v>
      </c>
      <c r="L18" s="7">
        <v>31.22448979</v>
      </c>
      <c r="M18" s="7">
        <f t="shared" ref="M18:M19" si="5">L18</f>
        <v>31.22448979</v>
      </c>
      <c r="N18" s="7">
        <v>31.95217843</v>
      </c>
      <c r="O18" s="7">
        <f t="shared" ref="O18:O19" si="6">N18</f>
        <v>31.95217843</v>
      </c>
      <c r="P18" s="7">
        <f t="shared" ref="P18:Q19" si="7">SUM(F18,H18,J18,L18,N18)</f>
        <v>134.04601094</v>
      </c>
      <c r="Q18" s="7">
        <f t="shared" si="7"/>
        <v>84.481555599999993</v>
      </c>
      <c r="R18" s="13" t="s">
        <v>21</v>
      </c>
      <c r="S18" s="7" t="s">
        <v>32</v>
      </c>
      <c r="T18" s="7" t="s">
        <v>36</v>
      </c>
    </row>
    <row r="19" spans="1:20" ht="63" x14ac:dyDescent="0.2">
      <c r="A19" s="11" t="str">
        <f>[1]D1018_1037000158513_02_0_69_!A61</f>
        <v>1.2.3.1</v>
      </c>
      <c r="B19" s="12" t="str">
        <f>[1]D1018_1037000158513_02_0_69_!B61</f>
        <v>Установка учетов с АСКУЭ на границе балансовой принадлежности с потребителями, запитанными от ВЛ-0,4кВ</v>
      </c>
      <c r="C19" s="11" t="str">
        <f>[1]D1018_1037000158513_02_0_69_!C61</f>
        <v>J_0000060024</v>
      </c>
      <c r="D19" s="6">
        <f>[1]D1018_1037000158513_02_0_69_!P61</f>
        <v>2024</v>
      </c>
      <c r="E19" s="6">
        <f>[1]D1018_1037000158513_02_0_69_!Q61</f>
        <v>2024</v>
      </c>
      <c r="F19" s="7">
        <v>0</v>
      </c>
      <c r="G19" s="7">
        <v>0</v>
      </c>
      <c r="H19" s="7">
        <v>13.14132983</v>
      </c>
      <c r="I19" s="7">
        <v>13.071648730000003</v>
      </c>
      <c r="J19" s="7">
        <v>13.73077192</v>
      </c>
      <c r="K19" s="7">
        <v>13.73077192</v>
      </c>
      <c r="L19" s="7">
        <v>14.34179703</v>
      </c>
      <c r="M19" s="7">
        <f t="shared" si="5"/>
        <v>14.34179703</v>
      </c>
      <c r="N19" s="7">
        <v>14.966500630000001</v>
      </c>
      <c r="O19" s="7">
        <f t="shared" si="6"/>
        <v>14.966500630000001</v>
      </c>
      <c r="P19" s="7">
        <f t="shared" si="7"/>
        <v>56.18039941</v>
      </c>
      <c r="Q19" s="7">
        <f t="shared" si="7"/>
        <v>56.110718310000003</v>
      </c>
      <c r="R19" s="13" t="s">
        <v>18</v>
      </c>
      <c r="S19" s="7"/>
      <c r="T19" s="7"/>
    </row>
    <row r="20" spans="1:20" ht="31.5" x14ac:dyDescent="0.2">
      <c r="A20" s="11" t="str">
        <f>[1]D1018_1037000158513_02_0_69_!A66</f>
        <v>1.2.3.5</v>
      </c>
      <c r="B20" s="12" t="str">
        <f>[1]D1018_1037000158513_02_0_69_!B66</f>
        <v>Монтаж системы учета с АСКУЭ в ТП</v>
      </c>
      <c r="C20" s="11" t="str">
        <f>[1]D1018_1037000158513_02_0_69_!C66</f>
        <v>J_0000060026</v>
      </c>
      <c r="D20" s="6">
        <f>[1]D1018_1037000158513_02_0_69_!P66</f>
        <v>2024</v>
      </c>
      <c r="E20" s="6">
        <f>[1]D1018_1037000158513_02_0_69_!Q66</f>
        <v>2024</v>
      </c>
      <c r="F20" s="7">
        <v>4.4768745900000004</v>
      </c>
      <c r="G20" s="7">
        <v>4.5083214900000002</v>
      </c>
      <c r="H20" s="7">
        <v>4.7341853199999999</v>
      </c>
      <c r="I20" s="7">
        <v>3.5214347800000003</v>
      </c>
      <c r="J20" s="7">
        <v>6.4785230299999998</v>
      </c>
      <c r="K20" s="7">
        <v>0</v>
      </c>
      <c r="L20" s="7">
        <v>6.9432490600000003</v>
      </c>
      <c r="M20" s="7">
        <f t="shared" ref="M20:M21" si="8">L20</f>
        <v>6.9432490600000003</v>
      </c>
      <c r="N20" s="7">
        <v>7.0923146199999998</v>
      </c>
      <c r="O20" s="7">
        <f t="shared" ref="O20:O21" si="9">N20</f>
        <v>7.0923146199999998</v>
      </c>
      <c r="P20" s="7">
        <f t="shared" ref="P20:Q21" si="10">SUM(F20,H20,J20,L20,N20)</f>
        <v>29.72514662</v>
      </c>
      <c r="Q20" s="7">
        <f t="shared" si="10"/>
        <v>22.065319949999999</v>
      </c>
      <c r="R20" s="13" t="s">
        <v>21</v>
      </c>
      <c r="S20" s="7" t="s">
        <v>32</v>
      </c>
      <c r="T20" s="7" t="s">
        <v>36</v>
      </c>
    </row>
    <row r="21" spans="1:20" ht="141.75" x14ac:dyDescent="0.2">
      <c r="A21" s="11" t="str">
        <f>[1]D1018_1037000158513_02_0_69_!A67</f>
        <v>1.2.3.5</v>
      </c>
      <c r="B21" s="12" t="str">
        <f>[1]D1018_1037000158513_02_0_69_!B67</f>
        <v>Монтаж устройств передачи данных для АСКУЭ в ТП</v>
      </c>
      <c r="C21" s="11" t="str">
        <f>[1]D1018_1037000158513_02_0_69_!C67</f>
        <v>J_0000060025</v>
      </c>
      <c r="D21" s="6">
        <f>[1]D1018_1037000158513_02_0_69_!P67</f>
        <v>2024</v>
      </c>
      <c r="E21" s="6">
        <f>[1]D1018_1037000158513_02_0_69_!Q67</f>
        <v>2024</v>
      </c>
      <c r="F21" s="7">
        <v>12.218363204559999</v>
      </c>
      <c r="G21" s="7">
        <v>12.15928306</v>
      </c>
      <c r="H21" s="7">
        <v>25.725646609999998</v>
      </c>
      <c r="I21" s="7">
        <v>3.3126039700000001</v>
      </c>
      <c r="J21" s="7">
        <v>26.729814699999999</v>
      </c>
      <c r="K21" s="7">
        <v>2.8444218299999999</v>
      </c>
      <c r="L21" s="7">
        <v>27.607059119999999</v>
      </c>
      <c r="M21" s="7">
        <f t="shared" si="8"/>
        <v>27.607059119999999</v>
      </c>
      <c r="N21" s="7">
        <v>28.610262760000001</v>
      </c>
      <c r="O21" s="7">
        <f t="shared" si="9"/>
        <v>28.610262760000001</v>
      </c>
      <c r="P21" s="7">
        <f t="shared" si="10"/>
        <v>120.89114639456</v>
      </c>
      <c r="Q21" s="7">
        <f t="shared" si="10"/>
        <v>74.533630739999992</v>
      </c>
      <c r="R21" s="13" t="s">
        <v>22</v>
      </c>
      <c r="S21" s="7" t="s">
        <v>33</v>
      </c>
      <c r="T21" s="7" t="s">
        <v>36</v>
      </c>
    </row>
    <row r="22" spans="1:20" ht="47.25" x14ac:dyDescent="0.2">
      <c r="A22" s="11" t="str">
        <f>[1]D1018_1037000158513_02_0_69_!A77</f>
        <v>1.3.2</v>
      </c>
      <c r="B22" s="12" t="str">
        <f>[1]D1018_1037000158513_02_0_69_!B77</f>
        <v>Обеспечение надежности и бесперебойности электроснабжения потребителей Ленинского района</v>
      </c>
      <c r="C22" s="11" t="str">
        <f>[1]D1018_1037000158513_02_0_69_!C77</f>
        <v>J_000400004</v>
      </c>
      <c r="D22" s="6">
        <f>[1]D1018_1037000158513_02_0_69_!P77</f>
        <v>2020</v>
      </c>
      <c r="E22" s="6">
        <f>[1]D1018_1037000158513_02_0_69_!Q77</f>
        <v>2020</v>
      </c>
      <c r="F22" s="7">
        <v>5.3712594500000002</v>
      </c>
      <c r="G22" s="7">
        <v>5.3723545799999997</v>
      </c>
      <c r="H22" s="7">
        <v>0</v>
      </c>
      <c r="I22" s="7">
        <v>0</v>
      </c>
      <c r="J22" s="7">
        <v>0</v>
      </c>
      <c r="K22" s="7">
        <f>J22</f>
        <v>0</v>
      </c>
      <c r="L22" s="7">
        <v>0</v>
      </c>
      <c r="M22" s="7">
        <f>L22</f>
        <v>0</v>
      </c>
      <c r="N22" s="7">
        <v>0</v>
      </c>
      <c r="O22" s="7">
        <f>N22</f>
        <v>0</v>
      </c>
      <c r="P22" s="7">
        <f t="shared" ref="P22:Q22" si="11">SUM(F22,H22,J22,L22,N22)</f>
        <v>5.3712594500000002</v>
      </c>
      <c r="Q22" s="7">
        <f t="shared" si="11"/>
        <v>5.3723545799999997</v>
      </c>
      <c r="R22" s="13" t="s">
        <v>18</v>
      </c>
      <c r="S22" s="7"/>
      <c r="T22" s="7"/>
    </row>
    <row r="23" spans="1:20" ht="31.5" x14ac:dyDescent="0.2">
      <c r="A23" s="11" t="str">
        <f>[1]D1018_1037000158513_02_0_69_!A79</f>
        <v>1.4</v>
      </c>
      <c r="B23" s="12" t="str">
        <f>[1]D1018_1037000158513_02_0_69_!B79</f>
        <v>Строительство и реконструкция сетей электроснабжения 0,4кВ</v>
      </c>
      <c r="C23" s="11" t="str">
        <f>[1]D1018_1037000158513_02_0_69_!C79</f>
        <v>J_0000500016</v>
      </c>
      <c r="D23" s="6">
        <f>[1]D1018_1037000158513_02_0_69_!P79</f>
        <v>2024</v>
      </c>
      <c r="E23" s="6">
        <f>[1]D1018_1037000158513_02_0_69_!Q79</f>
        <v>2024</v>
      </c>
      <c r="F23" s="7">
        <v>27.421276949999999</v>
      </c>
      <c r="G23" s="7">
        <v>27.331756070000001</v>
      </c>
      <c r="H23" s="7">
        <v>28.572169970000001</v>
      </c>
      <c r="I23" s="7">
        <v>28.863406660000003</v>
      </c>
      <c r="J23" s="7">
        <v>29.798121210000001</v>
      </c>
      <c r="K23" s="7">
        <f t="shared" ref="K23:K24" si="12">J23</f>
        <v>29.798121210000001</v>
      </c>
      <c r="L23" s="7">
        <v>31.124150119999999</v>
      </c>
      <c r="M23" s="7">
        <f t="shared" ref="M23:M31" si="13">L23</f>
        <v>31.124150119999999</v>
      </c>
      <c r="N23" s="7">
        <v>32.500217849999999</v>
      </c>
      <c r="O23" s="7">
        <f t="shared" ref="O23:O31" si="14">N23</f>
        <v>32.500217849999999</v>
      </c>
      <c r="P23" s="7">
        <f t="shared" ref="P23:Q36" si="15">SUM(F23,H23,J23,L23,N23)</f>
        <v>149.41593610000001</v>
      </c>
      <c r="Q23" s="7">
        <f t="shared" si="15"/>
        <v>149.61765191000001</v>
      </c>
      <c r="R23" s="13" t="s">
        <v>18</v>
      </c>
      <c r="S23" s="7"/>
      <c r="T23" s="7"/>
    </row>
    <row r="24" spans="1:20" ht="63" x14ac:dyDescent="0.2">
      <c r="A24" s="11" t="str">
        <f>[1]D1018_1037000158513_02_0_69_!A80</f>
        <v>1.4</v>
      </c>
      <c r="B24" s="12" t="str">
        <f>[1]D1018_1037000158513_02_0_69_!B80</f>
        <v>Установка подстанции с питающими линиями для обеспечения качества и надежности потребителей г.Томска и Томского района</v>
      </c>
      <c r="C24" s="11" t="str">
        <f>[1]D1018_1037000158513_02_0_69_!C80</f>
        <v>J_100456002</v>
      </c>
      <c r="D24" s="6">
        <f>[1]D1018_1037000158513_02_0_69_!P80</f>
        <v>2024</v>
      </c>
      <c r="E24" s="6">
        <f>[1]D1018_1037000158513_02_0_69_!Q80</f>
        <v>2024</v>
      </c>
      <c r="F24" s="7">
        <v>11.161557867939999</v>
      </c>
      <c r="G24" s="7">
        <v>6.91164062</v>
      </c>
      <c r="H24" s="7">
        <v>5.7586908799999996</v>
      </c>
      <c r="I24" s="7">
        <v>5.7050965100000006</v>
      </c>
      <c r="J24" s="7">
        <v>5.3957775000000003</v>
      </c>
      <c r="K24" s="7">
        <f t="shared" si="12"/>
        <v>5.3957775000000003</v>
      </c>
      <c r="L24" s="7">
        <v>6.0851096699999996</v>
      </c>
      <c r="M24" s="7">
        <f t="shared" si="13"/>
        <v>6.0851096699999996</v>
      </c>
      <c r="N24" s="7">
        <v>4.2279135400000003</v>
      </c>
      <c r="O24" s="7">
        <f t="shared" si="14"/>
        <v>4.2279135400000003</v>
      </c>
      <c r="P24" s="7">
        <f t="shared" si="15"/>
        <v>32.629049457940006</v>
      </c>
      <c r="Q24" s="7">
        <f t="shared" si="15"/>
        <v>28.325537839999999</v>
      </c>
      <c r="R24" s="13" t="s">
        <v>18</v>
      </c>
      <c r="S24" s="7"/>
      <c r="T24" s="7"/>
    </row>
    <row r="25" spans="1:20" ht="15.75" x14ac:dyDescent="0.2">
      <c r="A25" s="11" t="str">
        <f>[1]D1018_1037000158513_02_0_69_!A81</f>
        <v>1.4</v>
      </c>
      <c r="B25" s="12" t="str">
        <f>[1]D1018_1037000158513_02_0_69_!B81</f>
        <v>Установка реклоузеров</v>
      </c>
      <c r="C25" s="11" t="str">
        <f>[1]D1018_1037000158513_02_0_69_!C81</f>
        <v>J_0000000815</v>
      </c>
      <c r="D25" s="6">
        <f>[1]D1018_1037000158513_02_0_69_!P81</f>
        <v>2021</v>
      </c>
      <c r="E25" s="6">
        <f>[1]D1018_1037000158513_02_0_69_!Q81</f>
        <v>2021</v>
      </c>
      <c r="F25" s="7">
        <v>4.2309160500000003</v>
      </c>
      <c r="G25" s="7">
        <v>4.2262873499999998</v>
      </c>
      <c r="H25" s="7">
        <v>4.4084909699999999</v>
      </c>
      <c r="I25" s="7">
        <v>4.1063290299999995</v>
      </c>
      <c r="J25" s="7">
        <v>0</v>
      </c>
      <c r="K25" s="7">
        <f>J25</f>
        <v>0</v>
      </c>
      <c r="L25" s="7">
        <v>0</v>
      </c>
      <c r="M25" s="7">
        <f t="shared" si="13"/>
        <v>0</v>
      </c>
      <c r="N25" s="7">
        <v>0</v>
      </c>
      <c r="O25" s="7">
        <f t="shared" si="14"/>
        <v>0</v>
      </c>
      <c r="P25" s="7">
        <f t="shared" si="15"/>
        <v>8.6394070200000002</v>
      </c>
      <c r="Q25" s="7">
        <f t="shared" si="15"/>
        <v>8.3326163799999993</v>
      </c>
      <c r="R25" s="13" t="s">
        <v>18</v>
      </c>
      <c r="S25" s="7"/>
      <c r="T25" s="7"/>
    </row>
    <row r="26" spans="1:20" ht="47.25" x14ac:dyDescent="0.2">
      <c r="A26" s="11" t="str">
        <f>[1]D1018_1037000158513_02_0_69_!A82</f>
        <v>1.4</v>
      </c>
      <c r="B26" s="12" t="str">
        <f>[1]D1018_1037000158513_02_0_69_!B82</f>
        <v>Установка трансформаторов в ТП</v>
      </c>
      <c r="C26" s="11" t="str">
        <f>[1]D1018_1037000158513_02_0_69_!C82</f>
        <v>J_0200000018</v>
      </c>
      <c r="D26" s="6">
        <f>[1]D1018_1037000158513_02_0_69_!P82</f>
        <v>2024</v>
      </c>
      <c r="E26" s="6">
        <f>[1]D1018_1037000158513_02_0_69_!Q82</f>
        <v>2024</v>
      </c>
      <c r="F26" s="7">
        <v>8.6941352199999997</v>
      </c>
      <c r="G26" s="7">
        <v>8.2840866299999991</v>
      </c>
      <c r="H26" s="7">
        <v>9.0590350399999995</v>
      </c>
      <c r="I26" s="7">
        <v>0</v>
      </c>
      <c r="J26" s="7">
        <v>9.4477326900000005</v>
      </c>
      <c r="K26" s="7">
        <v>0</v>
      </c>
      <c r="L26" s="7">
        <v>9.8681607699999994</v>
      </c>
      <c r="M26" s="7">
        <f t="shared" si="13"/>
        <v>9.8681607699999994</v>
      </c>
      <c r="N26" s="7">
        <v>10.30445404</v>
      </c>
      <c r="O26" s="7">
        <f t="shared" si="14"/>
        <v>10.30445404</v>
      </c>
      <c r="P26" s="7">
        <f t="shared" si="15"/>
        <v>47.373517759999999</v>
      </c>
      <c r="Q26" s="7">
        <f t="shared" si="15"/>
        <v>28.45670144</v>
      </c>
      <c r="R26" s="13" t="s">
        <v>23</v>
      </c>
      <c r="S26" s="7" t="s">
        <v>32</v>
      </c>
      <c r="T26" s="7" t="s">
        <v>36</v>
      </c>
    </row>
    <row r="27" spans="1:20" ht="94.5" x14ac:dyDescent="0.2">
      <c r="A27" s="11" t="str">
        <f>[1]D1018_1037000158513_02_0_69_!A83</f>
        <v>1.4</v>
      </c>
      <c r="B27" s="12" t="str">
        <f>[1]D1018_1037000158513_02_0_69_!B83</f>
        <v>Обеспечение надежности и бесперебойности электроснабжения потребителей Ленинского района, запитанных от ПС "Западная"</v>
      </c>
      <c r="C27" s="11" t="str">
        <f>[1]D1018_1037000158513_02_0_69_!C83</f>
        <v>J_1204060851</v>
      </c>
      <c r="D27" s="6" t="str">
        <f>[1]D1018_1037000158513_02_0_69_!P83</f>
        <v>нд</v>
      </c>
      <c r="E27" s="6" t="str">
        <f>[1]D1018_1037000158513_02_0_69_!Q83</f>
        <v>2022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14.97016348016</v>
      </c>
      <c r="L27" s="7">
        <v>0</v>
      </c>
      <c r="M27" s="7">
        <f t="shared" si="13"/>
        <v>0</v>
      </c>
      <c r="N27" s="7">
        <v>0</v>
      </c>
      <c r="O27" s="7">
        <f t="shared" si="14"/>
        <v>0</v>
      </c>
      <c r="P27" s="7">
        <f t="shared" si="15"/>
        <v>0</v>
      </c>
      <c r="Q27" s="7">
        <f t="shared" si="15"/>
        <v>14.97016348016</v>
      </c>
      <c r="R27" s="13" t="s">
        <v>24</v>
      </c>
      <c r="S27" s="7" t="s">
        <v>34</v>
      </c>
      <c r="T27" s="7" t="s">
        <v>37</v>
      </c>
    </row>
    <row r="28" spans="1:20" ht="47.25" x14ac:dyDescent="0.2">
      <c r="A28" s="11" t="str">
        <f>[1]D1018_1037000158513_02_0_69_!A84</f>
        <v>1.4</v>
      </c>
      <c r="B28" s="12" t="str">
        <f>[1]D1018_1037000158513_02_0_69_!B84</f>
        <v>Обеспечение надежности и бесперебойности электроснабжения потребителей п.Просторный</v>
      </c>
      <c r="C28" s="11" t="str">
        <f>[1]D1018_1037000158513_02_0_69_!C84</f>
        <v>J_1204060052</v>
      </c>
      <c r="D28" s="6" t="str">
        <f>[1]D1018_1037000158513_02_0_69_!P84</f>
        <v>нд</v>
      </c>
      <c r="E28" s="6" t="str">
        <f>[1]D1018_1037000158513_02_0_69_!Q84</f>
        <v>2022</v>
      </c>
      <c r="F28" s="7">
        <v>0</v>
      </c>
      <c r="G28" s="7">
        <v>0</v>
      </c>
      <c r="H28" s="7">
        <v>0</v>
      </c>
      <c r="I28" s="7">
        <v>0</v>
      </c>
      <c r="J28" s="7">
        <v>0</v>
      </c>
      <c r="K28" s="7">
        <v>8.1345833935799998</v>
      </c>
      <c r="L28" s="7">
        <v>0</v>
      </c>
      <c r="M28" s="7">
        <f t="shared" si="13"/>
        <v>0</v>
      </c>
      <c r="N28" s="7">
        <v>0</v>
      </c>
      <c r="O28" s="7">
        <f t="shared" si="14"/>
        <v>0</v>
      </c>
      <c r="P28" s="7">
        <f t="shared" si="15"/>
        <v>0</v>
      </c>
      <c r="Q28" s="7">
        <f t="shared" si="15"/>
        <v>8.1345833935799998</v>
      </c>
      <c r="R28" s="13" t="s">
        <v>25</v>
      </c>
      <c r="S28" s="7" t="s">
        <v>34</v>
      </c>
      <c r="T28" s="7" t="s">
        <v>36</v>
      </c>
    </row>
    <row r="29" spans="1:20" ht="47.25" x14ac:dyDescent="0.2">
      <c r="A29" s="11" t="str">
        <f>[1]D1018_1037000158513_02_0_69_!A85</f>
        <v>1.4</v>
      </c>
      <c r="B29" s="12" t="str">
        <f>[1]D1018_1037000158513_02_0_69_!B85</f>
        <v>Строительство КЛЭП-10кВ от ТП 807 до ТП 227 в связи с выносом ВЛ-10кВ с частных территорий</v>
      </c>
      <c r="C29" s="11" t="str">
        <f>[1]D1018_1037000158513_02_0_69_!C85</f>
        <v>J_0004500053</v>
      </c>
      <c r="D29" s="6" t="str">
        <f>[1]D1018_1037000158513_02_0_69_!P85</f>
        <v>нд</v>
      </c>
      <c r="E29" s="6" t="str">
        <f>[1]D1018_1037000158513_02_0_69_!Q85</f>
        <v>2022</v>
      </c>
      <c r="F29" s="7">
        <v>0</v>
      </c>
      <c r="G29" s="7">
        <v>0</v>
      </c>
      <c r="H29" s="7">
        <v>0</v>
      </c>
      <c r="I29" s="7">
        <v>0</v>
      </c>
      <c r="J29" s="7">
        <v>0</v>
      </c>
      <c r="K29" s="7">
        <v>2.1882055204099999</v>
      </c>
      <c r="L29" s="7">
        <v>0</v>
      </c>
      <c r="M29" s="7">
        <f t="shared" si="13"/>
        <v>0</v>
      </c>
      <c r="N29" s="7">
        <v>0</v>
      </c>
      <c r="O29" s="7">
        <f t="shared" si="14"/>
        <v>0</v>
      </c>
      <c r="P29" s="7">
        <f t="shared" si="15"/>
        <v>0</v>
      </c>
      <c r="Q29" s="7">
        <f t="shared" si="15"/>
        <v>2.1882055204099999</v>
      </c>
      <c r="R29" s="13" t="s">
        <v>25</v>
      </c>
      <c r="S29" s="7" t="s">
        <v>34</v>
      </c>
      <c r="T29" s="7" t="s">
        <v>36</v>
      </c>
    </row>
    <row r="30" spans="1:20" ht="31.5" x14ac:dyDescent="0.2">
      <c r="A30" s="11" t="str">
        <f>[1]D1018_1037000158513_02_0_69_!A86</f>
        <v>1.4</v>
      </c>
      <c r="B30" s="12" t="str">
        <f>[1]D1018_1037000158513_02_0_69_!B86</f>
        <v>Строительство РП в районе  ул.Сибирская, 83а</v>
      </c>
      <c r="C30" s="11" t="str">
        <f>[1]D1018_1037000158513_02_0_69_!C86</f>
        <v>J_1004060054</v>
      </c>
      <c r="D30" s="6" t="str">
        <f>[1]D1018_1037000158513_02_0_69_!P86</f>
        <v>нд</v>
      </c>
      <c r="E30" s="6" t="str">
        <f>[1]D1018_1037000158513_02_0_69_!Q86</f>
        <v>2022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7">
        <v>36.831616160000003</v>
      </c>
      <c r="L30" s="7">
        <v>0</v>
      </c>
      <c r="M30" s="7">
        <f t="shared" si="13"/>
        <v>0</v>
      </c>
      <c r="N30" s="7">
        <v>0</v>
      </c>
      <c r="O30" s="7">
        <f t="shared" si="14"/>
        <v>0</v>
      </c>
      <c r="P30" s="7">
        <f t="shared" si="15"/>
        <v>0</v>
      </c>
      <c r="Q30" s="7">
        <f t="shared" si="15"/>
        <v>36.831616160000003</v>
      </c>
      <c r="R30" s="13" t="s">
        <v>26</v>
      </c>
      <c r="S30" s="7" t="s">
        <v>34</v>
      </c>
      <c r="T30" s="7" t="s">
        <v>36</v>
      </c>
    </row>
    <row r="31" spans="1:20" ht="47.25" x14ac:dyDescent="0.2">
      <c r="A31" s="11" t="str">
        <f>[1]D1018_1037000158513_02_0_69_!A87</f>
        <v>1.4</v>
      </c>
      <c r="B31" s="12" t="str">
        <f>[1]D1018_1037000158513_02_0_69_!B87</f>
        <v>Установка реклоузеров ф.О-14, О-17</v>
      </c>
      <c r="C31" s="11" t="str">
        <f>[1]D1018_1037000158513_02_0_69_!C87</f>
        <v>J_0000000855</v>
      </c>
      <c r="D31" s="6" t="str">
        <f>[1]D1018_1037000158513_02_0_69_!P87</f>
        <v>нд</v>
      </c>
      <c r="E31" s="6" t="str">
        <f>[1]D1018_1037000158513_02_0_69_!Q87</f>
        <v>2022</v>
      </c>
      <c r="F31" s="7">
        <v>0</v>
      </c>
      <c r="G31" s="7">
        <v>0</v>
      </c>
      <c r="H31" s="7">
        <v>0</v>
      </c>
      <c r="I31" s="7">
        <v>0</v>
      </c>
      <c r="J31" s="7">
        <v>0</v>
      </c>
      <c r="K31" s="7">
        <v>4.2100022399999997</v>
      </c>
      <c r="L31" s="7">
        <v>0</v>
      </c>
      <c r="M31" s="7">
        <f t="shared" si="13"/>
        <v>0</v>
      </c>
      <c r="N31" s="7">
        <v>0</v>
      </c>
      <c r="O31" s="7">
        <f t="shared" si="14"/>
        <v>0</v>
      </c>
      <c r="P31" s="7">
        <f t="shared" si="15"/>
        <v>0</v>
      </c>
      <c r="Q31" s="7">
        <f t="shared" si="15"/>
        <v>4.2100022399999997</v>
      </c>
      <c r="R31" s="13" t="s">
        <v>25</v>
      </c>
      <c r="S31" s="7" t="s">
        <v>34</v>
      </c>
      <c r="T31" s="7" t="s">
        <v>36</v>
      </c>
    </row>
    <row r="32" spans="1:20" ht="47.25" x14ac:dyDescent="0.2">
      <c r="A32" s="11" t="str">
        <f>[1]D1018_1037000158513_02_0_69_!A90</f>
        <v>1.6</v>
      </c>
      <c r="B32" s="12" t="str">
        <f>[1]D1018_1037000158513_02_0_69_!B90</f>
        <v>Приобретение автогидроподъемника</v>
      </c>
      <c r="C32" s="11" t="str">
        <f>[1]D1018_1037000158513_02_0_69_!C90</f>
        <v>J_0000007038</v>
      </c>
      <c r="D32" s="6">
        <f>[1]D1018_1037000158513_02_0_69_!P90</f>
        <v>2024</v>
      </c>
      <c r="E32" s="6">
        <f>[1]D1018_1037000158513_02_0_69_!Q90</f>
        <v>2024</v>
      </c>
      <c r="F32" s="7">
        <v>6.9939661099999997</v>
      </c>
      <c r="G32" s="7">
        <v>6.9937500000000004</v>
      </c>
      <c r="H32" s="7">
        <v>7.2875084799999996</v>
      </c>
      <c r="I32" s="7">
        <v>7.2725</v>
      </c>
      <c r="J32" s="7">
        <v>7.6001949199999999</v>
      </c>
      <c r="K32" s="7">
        <v>0</v>
      </c>
      <c r="L32" s="7">
        <v>7.9384067900000002</v>
      </c>
      <c r="M32" s="7">
        <f t="shared" ref="M32:M52" si="16">L32</f>
        <v>7.9384067900000002</v>
      </c>
      <c r="N32" s="7">
        <v>8.2893813699999992</v>
      </c>
      <c r="O32" s="7">
        <f t="shared" ref="O32:O52" si="17">N32</f>
        <v>8.2893813699999992</v>
      </c>
      <c r="P32" s="7">
        <f t="shared" si="15"/>
        <v>38.109457669999998</v>
      </c>
      <c r="Q32" s="7">
        <f t="shared" si="15"/>
        <v>30.494038160000002</v>
      </c>
      <c r="R32" s="13" t="s">
        <v>23</v>
      </c>
      <c r="S32" s="7" t="s">
        <v>32</v>
      </c>
      <c r="T32" s="7" t="s">
        <v>36</v>
      </c>
    </row>
    <row r="33" spans="1:20" ht="15.75" x14ac:dyDescent="0.2">
      <c r="A33" s="11" t="str">
        <f>[1]D1018_1037000158513_02_0_69_!A91</f>
        <v>1.6</v>
      </c>
      <c r="B33" s="12" t="str">
        <f>[1]D1018_1037000158513_02_0_69_!B91</f>
        <v>Приобретение автокрана</v>
      </c>
      <c r="C33" s="11" t="str">
        <f>[1]D1018_1037000158513_02_0_69_!C91</f>
        <v>J_0000007039</v>
      </c>
      <c r="D33" s="6">
        <f>[1]D1018_1037000158513_02_0_69_!P91</f>
        <v>2020</v>
      </c>
      <c r="E33" s="6">
        <f>[1]D1018_1037000158513_02_0_69_!Q91</f>
        <v>2020</v>
      </c>
      <c r="F33" s="7">
        <v>6.3066440699999999</v>
      </c>
      <c r="G33" s="7">
        <v>6.29916667</v>
      </c>
      <c r="H33" s="7">
        <v>0</v>
      </c>
      <c r="I33" s="7">
        <v>0</v>
      </c>
      <c r="J33" s="7">
        <v>0</v>
      </c>
      <c r="K33" s="7">
        <f t="shared" ref="K33:K52" si="18">J33</f>
        <v>0</v>
      </c>
      <c r="L33" s="7">
        <v>0</v>
      </c>
      <c r="M33" s="7">
        <f t="shared" si="16"/>
        <v>0</v>
      </c>
      <c r="N33" s="7">
        <v>0</v>
      </c>
      <c r="O33" s="7">
        <f t="shared" si="17"/>
        <v>0</v>
      </c>
      <c r="P33" s="7">
        <f t="shared" si="15"/>
        <v>6.3066440699999999</v>
      </c>
      <c r="Q33" s="7">
        <f t="shared" si="15"/>
        <v>6.29916667</v>
      </c>
      <c r="R33" s="13" t="s">
        <v>18</v>
      </c>
      <c r="S33" s="7"/>
      <c r="T33" s="7"/>
    </row>
    <row r="34" spans="1:20" ht="47.25" x14ac:dyDescent="0.2">
      <c r="A34" s="11" t="str">
        <f>[1]D1018_1037000158513_02_0_69_!A92</f>
        <v>1.6</v>
      </c>
      <c r="B34" s="12" t="str">
        <f>[1]D1018_1037000158513_02_0_69_!B92</f>
        <v>Приобретение бригадного автомобиля</v>
      </c>
      <c r="C34" s="11" t="str">
        <f>[1]D1018_1037000158513_02_0_69_!C92</f>
        <v>J_0000007034</v>
      </c>
      <c r="D34" s="6">
        <f>[1]D1018_1037000158513_02_0_69_!P92</f>
        <v>2024</v>
      </c>
      <c r="E34" s="6">
        <f>[1]D1018_1037000158513_02_0_69_!Q92</f>
        <v>2024</v>
      </c>
      <c r="F34" s="7">
        <v>0.97179000000000004</v>
      </c>
      <c r="G34" s="7">
        <v>0.81963750000000002</v>
      </c>
      <c r="H34" s="7">
        <v>1.0127466599999999</v>
      </c>
      <c r="I34" s="7">
        <v>1.0125</v>
      </c>
      <c r="J34" s="7">
        <v>1.05649583</v>
      </c>
      <c r="K34" s="7">
        <v>1.8911328333333299</v>
      </c>
      <c r="L34" s="7">
        <v>1.1030374999999999</v>
      </c>
      <c r="M34" s="7">
        <f t="shared" si="16"/>
        <v>1.1030374999999999</v>
      </c>
      <c r="N34" s="7">
        <v>1.1514408300000001</v>
      </c>
      <c r="O34" s="7">
        <f t="shared" si="17"/>
        <v>1.1514408300000001</v>
      </c>
      <c r="P34" s="7">
        <f t="shared" si="15"/>
        <v>5.2955108200000005</v>
      </c>
      <c r="Q34" s="7">
        <f t="shared" si="15"/>
        <v>5.9777486633333305</v>
      </c>
      <c r="R34" s="13" t="s">
        <v>27</v>
      </c>
      <c r="S34" s="7" t="s">
        <v>31</v>
      </c>
      <c r="T34" s="7" t="s">
        <v>36</v>
      </c>
    </row>
    <row r="35" spans="1:20" ht="15.75" x14ac:dyDescent="0.2">
      <c r="A35" s="11" t="str">
        <f>[1]D1018_1037000158513_02_0_69_!A93</f>
        <v>1.6</v>
      </c>
      <c r="B35" s="12" t="str">
        <f>[1]D1018_1037000158513_02_0_69_!B93</f>
        <v>Приобретение дробилки</v>
      </c>
      <c r="C35" s="11" t="str">
        <f>[1]D1018_1037000158513_02_0_69_!C93</f>
        <v>J_0000007041</v>
      </c>
      <c r="D35" s="6">
        <f>[1]D1018_1037000158513_02_0_69_!P93</f>
        <v>2020</v>
      </c>
      <c r="E35" s="6">
        <f>[1]D1018_1037000158513_02_0_69_!Q93</f>
        <v>2020</v>
      </c>
      <c r="F35" s="7">
        <v>0.28688249999999998</v>
      </c>
      <c r="G35" s="7">
        <v>0.29340275999999998</v>
      </c>
      <c r="H35" s="7">
        <v>0</v>
      </c>
      <c r="I35" s="7">
        <v>0</v>
      </c>
      <c r="J35" s="7">
        <v>0</v>
      </c>
      <c r="K35" s="7">
        <f t="shared" si="18"/>
        <v>0</v>
      </c>
      <c r="L35" s="7">
        <v>0</v>
      </c>
      <c r="M35" s="7">
        <f t="shared" si="16"/>
        <v>0</v>
      </c>
      <c r="N35" s="7">
        <v>0</v>
      </c>
      <c r="O35" s="7">
        <f t="shared" si="17"/>
        <v>0</v>
      </c>
      <c r="P35" s="7">
        <f t="shared" si="15"/>
        <v>0.28688249999999998</v>
      </c>
      <c r="Q35" s="7">
        <f t="shared" si="15"/>
        <v>0.29340275999999998</v>
      </c>
      <c r="R35" s="13" t="s">
        <v>18</v>
      </c>
      <c r="S35" s="7"/>
      <c r="T35" s="7"/>
    </row>
    <row r="36" spans="1:20" ht="31.5" x14ac:dyDescent="0.2">
      <c r="A36" s="11" t="str">
        <f>[1]D1018_1037000158513_02_0_69_!A94</f>
        <v>1.6</v>
      </c>
      <c r="B36" s="12" t="str">
        <f>[1]D1018_1037000158513_02_0_69_!B94</f>
        <v>Приобретение информационно-вычислительной техники</v>
      </c>
      <c r="C36" s="11" t="str">
        <f>[1]D1018_1037000158513_02_0_69_!C94</f>
        <v>J_0000000814</v>
      </c>
      <c r="D36" s="6">
        <f>[1]D1018_1037000158513_02_0_69_!P94</f>
        <v>2024</v>
      </c>
      <c r="E36" s="6">
        <f>[1]D1018_1037000158513_02_0_69_!Q94</f>
        <v>2024</v>
      </c>
      <c r="F36" s="7">
        <v>1.86314808</v>
      </c>
      <c r="G36" s="7">
        <v>1.8567799899999999</v>
      </c>
      <c r="H36" s="7">
        <v>1.59937241</v>
      </c>
      <c r="I36" s="7">
        <v>1.3195167400000001</v>
      </c>
      <c r="J36" s="7">
        <v>1.3295507200000001</v>
      </c>
      <c r="K36" s="7">
        <v>1.3295507117000001</v>
      </c>
      <c r="L36" s="7">
        <v>1.32632883</v>
      </c>
      <c r="M36" s="7">
        <f t="shared" si="16"/>
        <v>1.32632883</v>
      </c>
      <c r="N36" s="7">
        <v>2.0237539999999998</v>
      </c>
      <c r="O36" s="7">
        <f t="shared" si="17"/>
        <v>2.0237539999999998</v>
      </c>
      <c r="P36" s="7">
        <f t="shared" si="15"/>
        <v>8.1421540400000012</v>
      </c>
      <c r="Q36" s="7">
        <f t="shared" si="15"/>
        <v>7.8559302717000001</v>
      </c>
      <c r="R36" s="13" t="s">
        <v>18</v>
      </c>
      <c r="S36" s="7"/>
      <c r="T36" s="7"/>
    </row>
    <row r="37" spans="1:20" ht="47.25" x14ac:dyDescent="0.2">
      <c r="A37" s="11" t="str">
        <f>[1]D1018_1037000158513_02_0_69_!A95</f>
        <v>1.6</v>
      </c>
      <c r="B37" s="12" t="str">
        <f>[1]D1018_1037000158513_02_0_69_!B95</f>
        <v>Приобретение легкового служебного автомобиля</v>
      </c>
      <c r="C37" s="11" t="str">
        <f>[1]D1018_1037000158513_02_0_69_!C95</f>
        <v>J_0000007035</v>
      </c>
      <c r="D37" s="6">
        <f>[1]D1018_1037000158513_02_0_69_!P95</f>
        <v>2024</v>
      </c>
      <c r="E37" s="6">
        <f>[1]D1018_1037000158513_02_0_69_!Q95</f>
        <v>2024</v>
      </c>
      <c r="F37" s="7">
        <v>0.378363</v>
      </c>
      <c r="G37" s="7">
        <v>0.37833333000000002</v>
      </c>
      <c r="H37" s="7">
        <v>0.39430934000000001</v>
      </c>
      <c r="I37" s="7">
        <v>0</v>
      </c>
      <c r="J37" s="7">
        <v>0.41134292</v>
      </c>
      <c r="K37" s="7">
        <v>1.1054930833333332</v>
      </c>
      <c r="L37" s="7">
        <v>0.42946374999999998</v>
      </c>
      <c r="M37" s="7">
        <f t="shared" si="16"/>
        <v>0.42946374999999998</v>
      </c>
      <c r="N37" s="7">
        <v>0.44830942000000001</v>
      </c>
      <c r="O37" s="7">
        <f t="shared" si="17"/>
        <v>0.44830942000000001</v>
      </c>
      <c r="P37" s="7">
        <f t="shared" ref="P37:Q52" si="19">SUM(F37,H37,J37,L37,N37)</f>
        <v>2.06178843</v>
      </c>
      <c r="Q37" s="7">
        <f t="shared" si="19"/>
        <v>2.3615995833333332</v>
      </c>
      <c r="R37" s="13" t="s">
        <v>27</v>
      </c>
      <c r="S37" s="7" t="s">
        <v>31</v>
      </c>
      <c r="T37" s="7" t="s">
        <v>36</v>
      </c>
    </row>
    <row r="38" spans="1:20" ht="15.75" x14ac:dyDescent="0.2">
      <c r="A38" s="11" t="str">
        <f>[1]D1018_1037000158513_02_0_69_!A96</f>
        <v>1.6</v>
      </c>
      <c r="B38" s="12" t="str">
        <f>[1]D1018_1037000158513_02_0_69_!B96</f>
        <v>Приобретение листогибочного пресса</v>
      </c>
      <c r="C38" s="11" t="str">
        <f>[1]D1018_1037000158513_02_0_69_!C96</f>
        <v>J_0000000848</v>
      </c>
      <c r="D38" s="6">
        <f>[1]D1018_1037000158513_02_0_69_!P96</f>
        <v>2020</v>
      </c>
      <c r="E38" s="6">
        <f>[1]D1018_1037000158513_02_0_69_!Q96</f>
        <v>2020</v>
      </c>
      <c r="F38" s="7">
        <v>1.1210746899999999</v>
      </c>
      <c r="G38" s="7">
        <v>0.91500000000000004</v>
      </c>
      <c r="H38" s="7">
        <v>0</v>
      </c>
      <c r="I38" s="7"/>
      <c r="J38" s="7">
        <v>0</v>
      </c>
      <c r="K38" s="7">
        <f t="shared" si="18"/>
        <v>0</v>
      </c>
      <c r="L38" s="7">
        <v>0</v>
      </c>
      <c r="M38" s="7">
        <f t="shared" si="16"/>
        <v>0</v>
      </c>
      <c r="N38" s="7">
        <v>0</v>
      </c>
      <c r="O38" s="7">
        <f t="shared" si="17"/>
        <v>0</v>
      </c>
      <c r="P38" s="7">
        <f t="shared" si="19"/>
        <v>1.1210746899999999</v>
      </c>
      <c r="Q38" s="7">
        <f t="shared" si="19"/>
        <v>0.91500000000000004</v>
      </c>
      <c r="R38" s="13" t="s">
        <v>18</v>
      </c>
      <c r="S38" s="7"/>
      <c r="T38" s="7"/>
    </row>
    <row r="39" spans="1:20" ht="15.75" x14ac:dyDescent="0.2">
      <c r="A39" s="11" t="str">
        <f>[1]D1018_1037000158513_02_0_69_!A97</f>
        <v>1.6</v>
      </c>
      <c r="B39" s="12" t="str">
        <f>[1]D1018_1037000158513_02_0_69_!B97</f>
        <v>Приобретение самосвала</v>
      </c>
      <c r="C39" s="11" t="str">
        <f>[1]D1018_1037000158513_02_0_69_!C97</f>
        <v>J_0000007036</v>
      </c>
      <c r="D39" s="6">
        <f>[1]D1018_1037000158513_02_0_69_!P97</f>
        <v>2020</v>
      </c>
      <c r="E39" s="6">
        <f>[1]D1018_1037000158513_02_0_69_!Q97</f>
        <v>2020</v>
      </c>
      <c r="F39" s="7">
        <v>1.7396678000000001</v>
      </c>
      <c r="G39" s="7">
        <v>2.1791666699999999</v>
      </c>
      <c r="H39" s="7">
        <v>0</v>
      </c>
      <c r="I39" s="7"/>
      <c r="J39" s="7">
        <v>0</v>
      </c>
      <c r="K39" s="7">
        <f t="shared" si="18"/>
        <v>0</v>
      </c>
      <c r="L39" s="7">
        <v>0</v>
      </c>
      <c r="M39" s="7">
        <f t="shared" si="16"/>
        <v>0</v>
      </c>
      <c r="N39" s="7">
        <v>0</v>
      </c>
      <c r="O39" s="7">
        <f t="shared" si="17"/>
        <v>0</v>
      </c>
      <c r="P39" s="7">
        <f t="shared" si="19"/>
        <v>1.7396678000000001</v>
      </c>
      <c r="Q39" s="7">
        <f t="shared" si="19"/>
        <v>2.1791666699999999</v>
      </c>
      <c r="R39" s="13" t="s">
        <v>18</v>
      </c>
      <c r="S39" s="7"/>
      <c r="T39" s="7"/>
    </row>
    <row r="40" spans="1:20" ht="31.5" x14ac:dyDescent="0.2">
      <c r="A40" s="11" t="str">
        <f>[1]D1018_1037000158513_02_0_69_!A98</f>
        <v>1.6</v>
      </c>
      <c r="B40" s="12" t="str">
        <f>[1]D1018_1037000158513_02_0_69_!B98</f>
        <v>Приобретение токарно-винторезочного станка</v>
      </c>
      <c r="C40" s="11" t="str">
        <f>[1]D1018_1037000158513_02_0_69_!C98</f>
        <v>J_0000000849</v>
      </c>
      <c r="D40" s="6">
        <f>[1]D1018_1037000158513_02_0_69_!P98</f>
        <v>2021</v>
      </c>
      <c r="E40" s="6">
        <f>[1]D1018_1037000158513_02_0_69_!Q98</f>
        <v>2021</v>
      </c>
      <c r="F40" s="7">
        <v>0</v>
      </c>
      <c r="G40" s="7">
        <v>0</v>
      </c>
      <c r="H40" s="7">
        <v>1.34821334</v>
      </c>
      <c r="I40" s="7">
        <v>0</v>
      </c>
      <c r="J40" s="7">
        <v>0</v>
      </c>
      <c r="K40" s="7">
        <f t="shared" si="18"/>
        <v>0</v>
      </c>
      <c r="L40" s="7">
        <v>0</v>
      </c>
      <c r="M40" s="7">
        <f t="shared" si="16"/>
        <v>0</v>
      </c>
      <c r="N40" s="7">
        <v>0</v>
      </c>
      <c r="O40" s="7">
        <f t="shared" si="17"/>
        <v>0</v>
      </c>
      <c r="P40" s="7">
        <f t="shared" si="19"/>
        <v>1.34821334</v>
      </c>
      <c r="Q40" s="7">
        <f t="shared" si="19"/>
        <v>0</v>
      </c>
      <c r="R40" s="13" t="s">
        <v>18</v>
      </c>
      <c r="S40" s="7"/>
      <c r="T40" s="7"/>
    </row>
    <row r="41" spans="1:20" ht="47.25" x14ac:dyDescent="0.2">
      <c r="A41" s="11" t="str">
        <f>[1]D1018_1037000158513_02_0_69_!A99</f>
        <v>1.6</v>
      </c>
      <c r="B41" s="12" t="str">
        <f>[1]D1018_1037000158513_02_0_69_!B99</f>
        <v>Приобретение фрезерного станка</v>
      </c>
      <c r="C41" s="11" t="str">
        <f>[1]D1018_1037000158513_02_0_69_!C99</f>
        <v>J_0000000850</v>
      </c>
      <c r="D41" s="6">
        <f>[1]D1018_1037000158513_02_0_69_!P99</f>
        <v>2022</v>
      </c>
      <c r="E41" s="6" t="s">
        <v>18</v>
      </c>
      <c r="F41" s="7">
        <v>0</v>
      </c>
      <c r="G41" s="7">
        <v>0</v>
      </c>
      <c r="H41" s="7">
        <v>0</v>
      </c>
      <c r="I41" s="7"/>
      <c r="J41" s="7">
        <v>1.4901641999999999</v>
      </c>
      <c r="K41" s="7">
        <v>0</v>
      </c>
      <c r="L41" s="7">
        <v>0</v>
      </c>
      <c r="M41" s="7">
        <f t="shared" si="16"/>
        <v>0</v>
      </c>
      <c r="N41" s="7">
        <v>0</v>
      </c>
      <c r="O41" s="7">
        <f t="shared" si="17"/>
        <v>0</v>
      </c>
      <c r="P41" s="7">
        <f t="shared" si="19"/>
        <v>1.4901641999999999</v>
      </c>
      <c r="Q41" s="7">
        <f t="shared" si="19"/>
        <v>0</v>
      </c>
      <c r="R41" s="13" t="s">
        <v>23</v>
      </c>
      <c r="S41" s="7" t="s">
        <v>32</v>
      </c>
      <c r="T41" s="7" t="s">
        <v>36</v>
      </c>
    </row>
    <row r="42" spans="1:20" ht="15.75" x14ac:dyDescent="0.2">
      <c r="A42" s="11" t="str">
        <f>[1]D1018_1037000158513_02_0_69_!A100</f>
        <v>1.6</v>
      </c>
      <c r="B42" s="12" t="str">
        <f>[1]D1018_1037000158513_02_0_69_!B100</f>
        <v>Приобретение эвакуатора</v>
      </c>
      <c r="C42" s="11" t="str">
        <f>[1]D1018_1037000158513_02_0_69_!C100</f>
        <v>J_0000007040</v>
      </c>
      <c r="D42" s="6" t="str">
        <f>[1]D1018_1037000158513_02_0_69_!P100</f>
        <v>нд</v>
      </c>
      <c r="E42" s="6" t="str">
        <f>[1]D1018_1037000158513_02_0_69_!Q100</f>
        <v>нд</v>
      </c>
      <c r="F42" s="7">
        <v>0</v>
      </c>
      <c r="G42" s="7">
        <v>0</v>
      </c>
      <c r="H42" s="7">
        <v>0</v>
      </c>
      <c r="I42" s="7"/>
      <c r="J42" s="7">
        <v>0</v>
      </c>
      <c r="K42" s="7">
        <f t="shared" si="18"/>
        <v>0</v>
      </c>
      <c r="L42" s="7">
        <v>0</v>
      </c>
      <c r="M42" s="7">
        <f t="shared" si="16"/>
        <v>0</v>
      </c>
      <c r="N42" s="7">
        <v>0</v>
      </c>
      <c r="O42" s="7">
        <f t="shared" si="17"/>
        <v>0</v>
      </c>
      <c r="P42" s="7">
        <f t="shared" si="19"/>
        <v>0</v>
      </c>
      <c r="Q42" s="7">
        <f t="shared" si="19"/>
        <v>0</v>
      </c>
      <c r="R42" s="13" t="s">
        <v>18</v>
      </c>
      <c r="S42" s="7"/>
      <c r="T42" s="7"/>
    </row>
    <row r="43" spans="1:20" ht="47.25" x14ac:dyDescent="0.2">
      <c r="A43" s="11" t="str">
        <f>[1]D1018_1037000158513_02_0_69_!A101</f>
        <v>1.6</v>
      </c>
      <c r="B43" s="12" t="str">
        <f>[1]D1018_1037000158513_02_0_69_!B101</f>
        <v>Приобретение экскаватора</v>
      </c>
      <c r="C43" s="11" t="str">
        <f>[1]D1018_1037000158513_02_0_69_!C101</f>
        <v>J_0000007037</v>
      </c>
      <c r="D43" s="6">
        <f>[1]D1018_1037000158513_02_0_69_!P101</f>
        <v>2022</v>
      </c>
      <c r="E43" s="6">
        <f>[1]D1018_1037000158513_02_0_69_!Q101</f>
        <v>2022</v>
      </c>
      <c r="F43" s="7">
        <f>7.08406101+3.5088</f>
        <v>10.59286101</v>
      </c>
      <c r="G43" s="7">
        <v>10.248333329999999</v>
      </c>
      <c r="H43" s="7">
        <v>0</v>
      </c>
      <c r="I43" s="7">
        <v>0</v>
      </c>
      <c r="J43" s="7">
        <v>3.6603750000000002</v>
      </c>
      <c r="K43" s="7">
        <v>5.1494891699999998</v>
      </c>
      <c r="L43" s="7">
        <v>0</v>
      </c>
      <c r="M43" s="7">
        <f t="shared" si="16"/>
        <v>0</v>
      </c>
      <c r="N43" s="7">
        <v>0</v>
      </c>
      <c r="O43" s="7">
        <f t="shared" si="17"/>
        <v>0</v>
      </c>
      <c r="P43" s="7">
        <f t="shared" si="19"/>
        <v>14.25323601</v>
      </c>
      <c r="Q43" s="7">
        <f t="shared" si="19"/>
        <v>15.3978225</v>
      </c>
      <c r="R43" s="13" t="s">
        <v>27</v>
      </c>
      <c r="S43" s="7" t="s">
        <v>31</v>
      </c>
      <c r="T43" s="7" t="s">
        <v>36</v>
      </c>
    </row>
    <row r="44" spans="1:20" ht="31.5" x14ac:dyDescent="0.2">
      <c r="A44" s="11" t="str">
        <f>[1]D1018_1037000158513_02_0_69_!A102</f>
        <v>1.6</v>
      </c>
      <c r="B44" s="12" t="str">
        <f>[1]D1018_1037000158513_02_0_69_!B102</f>
        <v>Приобретение тягача с полуприцепом</v>
      </c>
      <c r="C44" s="11" t="str">
        <f>[1]D1018_1037000158513_02_0_69_!C102</f>
        <v>J_0000007056</v>
      </c>
      <c r="D44" s="6" t="str">
        <f>[1]D1018_1037000158513_02_0_69_!P102</f>
        <v>нд</v>
      </c>
      <c r="E44" s="6" t="str">
        <f>[1]D1018_1037000158513_02_0_69_!Q102</f>
        <v>2022</v>
      </c>
      <c r="F44" s="7">
        <v>0</v>
      </c>
      <c r="G44" s="7">
        <v>0</v>
      </c>
      <c r="H44" s="7">
        <v>0</v>
      </c>
      <c r="I44" s="7">
        <v>0</v>
      </c>
      <c r="J44" s="7">
        <v>0</v>
      </c>
      <c r="K44" s="7">
        <v>7.4739641667000001</v>
      </c>
      <c r="L44" s="7">
        <v>0</v>
      </c>
      <c r="M44" s="7">
        <f t="shared" si="16"/>
        <v>0</v>
      </c>
      <c r="N44" s="7">
        <v>0</v>
      </c>
      <c r="O44" s="7">
        <f t="shared" si="17"/>
        <v>0</v>
      </c>
      <c r="P44" s="7">
        <f t="shared" si="19"/>
        <v>0</v>
      </c>
      <c r="Q44" s="7">
        <f t="shared" si="19"/>
        <v>7.4739641667000001</v>
      </c>
      <c r="R44" s="13" t="s">
        <v>28</v>
      </c>
      <c r="S44" s="7" t="s">
        <v>34</v>
      </c>
      <c r="T44" s="7" t="s">
        <v>36</v>
      </c>
    </row>
    <row r="45" spans="1:20" ht="31.5" x14ac:dyDescent="0.2">
      <c r="A45" s="11" t="str">
        <f>[1]D1018_1037000158513_02_0_69_!A103</f>
        <v>1.6</v>
      </c>
      <c r="B45" s="12" t="str">
        <f>[1]D1018_1037000158513_02_0_69_!B103</f>
        <v>Приобретение измельчителя древисины</v>
      </c>
      <c r="C45" s="11" t="str">
        <f>[1]D1018_1037000158513_02_0_69_!C103</f>
        <v>J_0000007057</v>
      </c>
      <c r="D45" s="6" t="str">
        <f>[1]D1018_1037000158513_02_0_69_!P103</f>
        <v>нд</v>
      </c>
      <c r="E45" s="6" t="str">
        <f>[1]D1018_1037000158513_02_0_69_!Q103</f>
        <v>2022</v>
      </c>
      <c r="F45" s="7">
        <v>0</v>
      </c>
      <c r="G45" s="7">
        <v>0</v>
      </c>
      <c r="H45" s="7">
        <v>0</v>
      </c>
      <c r="I45" s="7">
        <v>0</v>
      </c>
      <c r="J45" s="7">
        <v>0</v>
      </c>
      <c r="K45" s="7">
        <v>3.7461083333333334</v>
      </c>
      <c r="L45" s="7">
        <v>0</v>
      </c>
      <c r="M45" s="7">
        <f t="shared" si="16"/>
        <v>0</v>
      </c>
      <c r="N45" s="7">
        <v>0</v>
      </c>
      <c r="O45" s="7">
        <f t="shared" si="17"/>
        <v>0</v>
      </c>
      <c r="P45" s="7">
        <f t="shared" si="19"/>
        <v>0</v>
      </c>
      <c r="Q45" s="7">
        <f t="shared" si="19"/>
        <v>3.7461083333333334</v>
      </c>
      <c r="R45" s="13" t="s">
        <v>28</v>
      </c>
      <c r="S45" s="7" t="s">
        <v>34</v>
      </c>
      <c r="T45" s="7" t="s">
        <v>36</v>
      </c>
    </row>
    <row r="46" spans="1:20" ht="31.5" x14ac:dyDescent="0.2">
      <c r="A46" s="11" t="str">
        <f>[1]D1018_1037000158513_02_0_69_!A104</f>
        <v>1.6</v>
      </c>
      <c r="B46" s="12" t="str">
        <f>[1]D1018_1037000158513_02_0_69_!B104</f>
        <v>Приобретение беспилотного летательного аппарата</v>
      </c>
      <c r="C46" s="11" t="str">
        <f>[1]D1018_1037000158513_02_0_69_!C104</f>
        <v>J_0000007059</v>
      </c>
      <c r="D46" s="6" t="str">
        <f>[1]D1018_1037000158513_02_0_69_!P104</f>
        <v>нд</v>
      </c>
      <c r="E46" s="6" t="str">
        <f>[1]D1018_1037000158513_02_0_69_!Q104</f>
        <v>2022</v>
      </c>
      <c r="F46" s="7">
        <v>0</v>
      </c>
      <c r="G46" s="7">
        <v>0</v>
      </c>
      <c r="H46" s="7">
        <v>0</v>
      </c>
      <c r="I46" s="7">
        <v>0</v>
      </c>
      <c r="J46" s="7">
        <v>0</v>
      </c>
      <c r="K46" s="7">
        <v>1.13199001</v>
      </c>
      <c r="L46" s="7">
        <v>0</v>
      </c>
      <c r="M46" s="7">
        <f t="shared" si="16"/>
        <v>0</v>
      </c>
      <c r="N46" s="7">
        <v>0</v>
      </c>
      <c r="O46" s="7">
        <f t="shared" si="17"/>
        <v>0</v>
      </c>
      <c r="P46" s="7">
        <f t="shared" si="19"/>
        <v>0</v>
      </c>
      <c r="Q46" s="7">
        <f t="shared" si="19"/>
        <v>1.13199001</v>
      </c>
      <c r="R46" s="13" t="s">
        <v>29</v>
      </c>
      <c r="S46" s="7" t="s">
        <v>34</v>
      </c>
      <c r="T46" s="7" t="s">
        <v>36</v>
      </c>
    </row>
    <row r="47" spans="1:20" ht="31.5" x14ac:dyDescent="0.2">
      <c r="A47" s="11" t="str">
        <f>[1]D1018_1037000158513_02_0_69_!A105</f>
        <v>1.6</v>
      </c>
      <c r="B47" s="12" t="str">
        <f>[1]D1018_1037000158513_02_0_69_!B105</f>
        <v>Строительство склада для хранения электротехнической продукции</v>
      </c>
      <c r="C47" s="11" t="str">
        <f>[1]D1018_1037000158513_02_0_69_!C105</f>
        <v>J_0000000858</v>
      </c>
      <c r="D47" s="6" t="str">
        <f>[1]D1018_1037000158513_02_0_69_!P105</f>
        <v>нд</v>
      </c>
      <c r="E47" s="6" t="str">
        <f>[1]D1018_1037000158513_02_0_69_!Q105</f>
        <v>2023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7">
        <v>0.83</v>
      </c>
      <c r="L47" s="7">
        <v>0</v>
      </c>
      <c r="M47" s="7">
        <f t="shared" si="16"/>
        <v>0</v>
      </c>
      <c r="N47" s="7">
        <v>0</v>
      </c>
      <c r="O47" s="7">
        <f t="shared" si="17"/>
        <v>0</v>
      </c>
      <c r="P47" s="7">
        <f t="shared" si="19"/>
        <v>0</v>
      </c>
      <c r="Q47" s="7">
        <f t="shared" si="19"/>
        <v>0.83</v>
      </c>
      <c r="R47" s="13" t="s">
        <v>28</v>
      </c>
      <c r="S47" s="7" t="s">
        <v>34</v>
      </c>
      <c r="T47" s="7" t="s">
        <v>36</v>
      </c>
    </row>
    <row r="48" spans="1:20" ht="47.25" x14ac:dyDescent="0.2">
      <c r="A48" s="11" t="str">
        <f>[1]D1018_1037000158513_02_0_69_!A106</f>
        <v>1.6</v>
      </c>
      <c r="B48" s="12" t="str">
        <f>[1]D1018_1037000158513_02_0_69_!B106</f>
        <v>Разработка программного обеспечения "Геоинформационная система городских электрических сетей" (блок №2)</v>
      </c>
      <c r="C48" s="11" t="str">
        <f>[1]D1018_1037000158513_02_0_69_!C106</f>
        <v>J_0000007043</v>
      </c>
      <c r="D48" s="6">
        <f>[1]D1018_1037000158513_02_0_69_!P106</f>
        <v>2020</v>
      </c>
      <c r="E48" s="6">
        <f>[1]D1018_1037000158513_02_0_69_!Q106</f>
        <v>2020</v>
      </c>
      <c r="F48" s="7">
        <v>4.8</v>
      </c>
      <c r="G48" s="7">
        <v>4.8</v>
      </c>
      <c r="H48" s="7">
        <v>0</v>
      </c>
      <c r="I48" s="7"/>
      <c r="J48" s="7">
        <v>0</v>
      </c>
      <c r="K48" s="7">
        <f t="shared" si="18"/>
        <v>0</v>
      </c>
      <c r="L48" s="7">
        <v>0</v>
      </c>
      <c r="M48" s="7">
        <f t="shared" si="16"/>
        <v>0</v>
      </c>
      <c r="N48" s="7">
        <v>0</v>
      </c>
      <c r="O48" s="7">
        <f t="shared" si="17"/>
        <v>0</v>
      </c>
      <c r="P48" s="7">
        <f t="shared" si="19"/>
        <v>4.8</v>
      </c>
      <c r="Q48" s="7">
        <f t="shared" si="19"/>
        <v>4.8</v>
      </c>
      <c r="R48" s="13" t="s">
        <v>18</v>
      </c>
      <c r="S48" s="7"/>
      <c r="T48" s="7"/>
    </row>
    <row r="49" spans="1:20" ht="47.25" x14ac:dyDescent="0.2">
      <c r="A49" s="11" t="str">
        <f>[1]D1018_1037000158513_02_0_69_!A107</f>
        <v>1.6</v>
      </c>
      <c r="B49" s="12" t="str">
        <f>[1]D1018_1037000158513_02_0_69_!B107</f>
        <v>Разработка программного обеспечения "Геоинформационная система городских электрических сетей" (блок №3)</v>
      </c>
      <c r="C49" s="11" t="str">
        <f>[1]D1018_1037000158513_02_0_69_!C107</f>
        <v>J_0000007044</v>
      </c>
      <c r="D49" s="6">
        <f>[1]D1018_1037000158513_02_0_69_!P107</f>
        <v>2021</v>
      </c>
      <c r="E49" s="6">
        <f>[1]D1018_1037000158513_02_0_69_!Q107</f>
        <v>2021</v>
      </c>
      <c r="F49" s="7">
        <v>0</v>
      </c>
      <c r="G49" s="7">
        <v>0</v>
      </c>
      <c r="H49" s="7">
        <v>2</v>
      </c>
      <c r="I49" s="7">
        <v>2</v>
      </c>
      <c r="J49" s="7">
        <v>0</v>
      </c>
      <c r="K49" s="7">
        <f t="shared" si="18"/>
        <v>0</v>
      </c>
      <c r="L49" s="7">
        <v>0</v>
      </c>
      <c r="M49" s="7">
        <f t="shared" si="16"/>
        <v>0</v>
      </c>
      <c r="N49" s="7">
        <v>0</v>
      </c>
      <c r="O49" s="7">
        <f t="shared" si="17"/>
        <v>0</v>
      </c>
      <c r="P49" s="7">
        <f t="shared" si="19"/>
        <v>2</v>
      </c>
      <c r="Q49" s="7">
        <f t="shared" si="19"/>
        <v>2</v>
      </c>
      <c r="R49" s="13" t="s">
        <v>18</v>
      </c>
      <c r="S49" s="7"/>
      <c r="T49" s="7"/>
    </row>
    <row r="50" spans="1:20" ht="47.25" x14ac:dyDescent="0.2">
      <c r="A50" s="11" t="str">
        <f>[1]D1018_1037000158513_02_0_69_!A108</f>
        <v>1.6</v>
      </c>
      <c r="B50" s="12" t="str">
        <f>[1]D1018_1037000158513_02_0_69_!B108</f>
        <v>Разработка программного обеспечения "Геоинформационная система городских электрических сетей" (блок №4)</v>
      </c>
      <c r="C50" s="11" t="str">
        <f>[1]D1018_1037000158513_02_0_69_!C108</f>
        <v>J_0000007045</v>
      </c>
      <c r="D50" s="6">
        <f>[1]D1018_1037000158513_02_0_69_!P108</f>
        <v>2022</v>
      </c>
      <c r="E50" s="6">
        <f>[1]D1018_1037000158513_02_0_69_!Q108</f>
        <v>2022</v>
      </c>
      <c r="F50" s="7">
        <v>0</v>
      </c>
      <c r="G50" s="7">
        <v>0</v>
      </c>
      <c r="H50" s="7">
        <v>0</v>
      </c>
      <c r="I50" s="7">
        <v>0</v>
      </c>
      <c r="J50" s="7">
        <v>2</v>
      </c>
      <c r="K50" s="7">
        <v>2</v>
      </c>
      <c r="L50" s="7">
        <v>0</v>
      </c>
      <c r="M50" s="7">
        <f t="shared" si="16"/>
        <v>0</v>
      </c>
      <c r="N50" s="7">
        <v>0</v>
      </c>
      <c r="O50" s="7">
        <f t="shared" si="17"/>
        <v>0</v>
      </c>
      <c r="P50" s="7">
        <f t="shared" si="19"/>
        <v>2</v>
      </c>
      <c r="Q50" s="7">
        <f t="shared" si="19"/>
        <v>2</v>
      </c>
      <c r="R50" s="13" t="s">
        <v>18</v>
      </c>
      <c r="S50" s="7"/>
      <c r="T50" s="7"/>
    </row>
    <row r="51" spans="1:20" ht="47.25" x14ac:dyDescent="0.2">
      <c r="A51" s="11" t="str">
        <f>[1]D1018_1037000158513_02_0_69_!A109</f>
        <v>1.6</v>
      </c>
      <c r="B51" s="12" t="str">
        <f>[1]D1018_1037000158513_02_0_69_!B109</f>
        <v>Разработка программного обеспечения "Геоинформационная система городских электрических сетей" (блок №5)</v>
      </c>
      <c r="C51" s="11" t="str">
        <f>[1]D1018_1037000158513_02_0_69_!C109</f>
        <v>J_0000007046</v>
      </c>
      <c r="D51" s="6">
        <f>[1]D1018_1037000158513_02_0_69_!P109</f>
        <v>2023</v>
      </c>
      <c r="E51" s="6">
        <f>[1]D1018_1037000158513_02_0_69_!Q109</f>
        <v>2023</v>
      </c>
      <c r="F51" s="7">
        <v>0</v>
      </c>
      <c r="G51" s="7">
        <v>0</v>
      </c>
      <c r="H51" s="7">
        <v>0</v>
      </c>
      <c r="I51" s="7"/>
      <c r="J51" s="7">
        <v>0</v>
      </c>
      <c r="K51" s="7">
        <f t="shared" si="18"/>
        <v>0</v>
      </c>
      <c r="L51" s="7">
        <v>2</v>
      </c>
      <c r="M51" s="7">
        <f t="shared" si="16"/>
        <v>2</v>
      </c>
      <c r="N51" s="7">
        <v>0</v>
      </c>
      <c r="O51" s="7">
        <f t="shared" si="17"/>
        <v>0</v>
      </c>
      <c r="P51" s="7">
        <f t="shared" si="19"/>
        <v>2</v>
      </c>
      <c r="Q51" s="7">
        <f t="shared" si="19"/>
        <v>2</v>
      </c>
      <c r="R51" s="13" t="s">
        <v>18</v>
      </c>
      <c r="S51" s="7"/>
      <c r="T51" s="7"/>
    </row>
    <row r="52" spans="1:20" ht="47.25" x14ac:dyDescent="0.2">
      <c r="A52" s="11" t="str">
        <f>[1]D1018_1037000158513_02_0_69_!A110</f>
        <v>1.6</v>
      </c>
      <c r="B52" s="12" t="str">
        <f>[1]D1018_1037000158513_02_0_69_!B110</f>
        <v>Разработка программного обеспечения "Геоинформационная система городских электрических сетей" (блок №6)</v>
      </c>
      <c r="C52" s="11" t="str">
        <f>[1]D1018_1037000158513_02_0_69_!C110</f>
        <v>J_0000007047</v>
      </c>
      <c r="D52" s="6">
        <f>[1]D1018_1037000158513_02_0_69_!P110</f>
        <v>2024</v>
      </c>
      <c r="E52" s="6">
        <f>[1]D1018_1037000158513_02_0_69_!Q110</f>
        <v>2024</v>
      </c>
      <c r="F52" s="7">
        <v>0</v>
      </c>
      <c r="G52" s="7">
        <v>0</v>
      </c>
      <c r="H52" s="7">
        <v>0</v>
      </c>
      <c r="I52" s="7"/>
      <c r="J52" s="7">
        <v>0</v>
      </c>
      <c r="K52" s="7">
        <f t="shared" si="18"/>
        <v>0</v>
      </c>
      <c r="L52" s="7">
        <v>0</v>
      </c>
      <c r="M52" s="7">
        <f t="shared" si="16"/>
        <v>0</v>
      </c>
      <c r="N52" s="7">
        <v>2</v>
      </c>
      <c r="O52" s="7">
        <f t="shared" si="17"/>
        <v>2</v>
      </c>
      <c r="P52" s="7">
        <f t="shared" si="19"/>
        <v>2</v>
      </c>
      <c r="Q52" s="7">
        <f t="shared" si="19"/>
        <v>2</v>
      </c>
      <c r="R52" s="13" t="s">
        <v>18</v>
      </c>
      <c r="S52" s="7"/>
      <c r="T52" s="7"/>
    </row>
    <row r="57" spans="1:20" ht="18" x14ac:dyDescent="0.25">
      <c r="C57" s="24"/>
      <c r="D57" s="24"/>
      <c r="E57" s="24"/>
    </row>
    <row r="59" spans="1:20" ht="18.75" x14ac:dyDescent="0.3">
      <c r="B59" s="23" t="s">
        <v>40</v>
      </c>
      <c r="G59" s="23" t="s">
        <v>41</v>
      </c>
    </row>
  </sheetData>
  <autoFilter ref="A9:AW53"/>
  <mergeCells count="16">
    <mergeCell ref="N7:O7"/>
    <mergeCell ref="P7:P8"/>
    <mergeCell ref="Q7:Q8"/>
    <mergeCell ref="S6:S8"/>
    <mergeCell ref="A6:A8"/>
    <mergeCell ref="B6:B8"/>
    <mergeCell ref="C6:C8"/>
    <mergeCell ref="D6:E7"/>
    <mergeCell ref="T6:T8"/>
    <mergeCell ref="R6:R8"/>
    <mergeCell ref="A5:T5"/>
    <mergeCell ref="F7:G7"/>
    <mergeCell ref="H7:I7"/>
    <mergeCell ref="J7:K7"/>
    <mergeCell ref="L7:M7"/>
    <mergeCell ref="F6:Q6"/>
  </mergeCells>
  <pageMargins left="0.19685039370078741" right="0.19685039370078741" top="0.19685039370078741" bottom="0.19685039370078741" header="0.27559055118110237" footer="0.27559055118110237"/>
  <pageSetup paperSize="8" scale="58" fitToHeight="0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Сводка</vt:lpstr>
      <vt:lpstr>Сводка!Заголовки_для_печати</vt:lpstr>
      <vt:lpstr>Сводка!Область_печати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Брессем</dc:creator>
  <cp:lastModifiedBy>Гостищева Ирина Петровна</cp:lastModifiedBy>
  <cp:lastPrinted>2022-04-01T08:11:12Z</cp:lastPrinted>
  <dcterms:created xsi:type="dcterms:W3CDTF">2022-02-25T06:39:30Z</dcterms:created>
  <dcterms:modified xsi:type="dcterms:W3CDTF">2022-04-01T08:25:55Z</dcterms:modified>
</cp:coreProperties>
</file>