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6" i="102" l="1"/>
  <c r="D15" i="102"/>
  <c r="D14" i="102"/>
  <c r="D13" i="102"/>
  <c r="D12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l="1"/>
  <c r="D6" i="102" s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<sst xmlns="http://schemas.openxmlformats.org/spreadsheetml/2006/main" count="1406" uniqueCount="376">
  <si>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</si>
  <si>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</si>
  <si>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</si>
  <si>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</si>
  <si>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</si>
  <si>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</si>
  <si>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</si>
  <si>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</si>
  <si>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</si>
  <si>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</si>
  <si>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</si>
  <si>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</si>
  <si>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</si>
  <si>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</si>
  <si>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</si>
  <si>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</si>
  <si>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</si>
  <si>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</si>
  <si>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</si>
  <si>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</si>
  <si>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</si>
  <si>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</si>
  <si>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</si>
  <si>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</si>
  <si>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</si>
  <si>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</si>
  <si>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</si>
  <si>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</si>
  <si>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</si>
  <si>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</si>
  <si>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</si>
  <si>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</si>
  <si>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</si>
  <si>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</si>
  <si>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</si>
  <si>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</si>
  <si>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</si>
  <si>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</si>
  <si>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</si>
  <si>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</si>
  <si>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</si>
  <si>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</si>
  <si>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</si>
  <si>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</si>
  <si>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</si>
  <si>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</si>
  <si>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</si>
  <si>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</si>
  <si>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</si>
  <si>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</si>
  <si>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</si>
  <si>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</si>
  <si>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</si>
  <si>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</si>
  <si>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</si>
  <si>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</si>
  <si>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</si>
  <si>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</si>
  <si>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</si>
  <si>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</si>
  <si>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</si>
  <si>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</si>
  <si>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</si>
  <si>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</si>
  <si>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</si>
  <si>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</si>
  <si>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</si>
  <si>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</si>
  <si>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</si>
  <si>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</si>
  <si>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</si>
  <si>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</si>
  <si>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</si>
  <si>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</si>
  <si>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</si>
  <si>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</si>
  <si>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</si>
  <si>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</si>
  <si>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</si>
  <si>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</si>
  <si>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</si>
  <si>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</si>
  <si>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</si>
  <si>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</si>
  <si>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</si>
  <si>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</si>
  <si>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</si>
  <si>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</si>
  <si>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</si>
  <si>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</si>
  <si>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</si>
  <si>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</si>
  <si>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</si>
  <si>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</si>
  <si>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</si>
  <si>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</si>
  <si>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</si>
  <si>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</si>
  <si>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</si>
  <si>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</si>
  <si>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</si>
  <si>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</si>
  <si>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</si>
  <si>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</si>
  <si>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</si>
  <si>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</si>
  <si>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</si>
  <si>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</si>
  <si>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</si>
  <si>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</si>
  <si>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</si>
  <si>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</si>
  <si>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</si>
  <si>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</si>
  <si>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</si>
  <si>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</si>
  <si>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</si>
  <si>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</si>
  <si>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</si>
  <si>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</si>
  <si>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</si>
  <si>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</si>
  <si>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</si>
  <si>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</si>
  <si>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</si>
  <si>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</si>
  <si>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</si>
  <si>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</si>
  <si>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</si>
  <si>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</si>
  <si>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</si>
  <si>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</si>
  <si>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</si>
  <si>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</si>
  <si>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</si>
  <si>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</si>
  <si>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</si>
  <si>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</si>
  <si>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</si>
  <si>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</si>
  <si>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</si>
  <si>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</si>
  <si>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</si>
  <si>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</si>
  <si>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</si>
  <si>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</si>
  <si>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</si>
  <si>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</si>
  <si>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</si>
  <si>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</si>
  <si>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</si>
  <si>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</si>
  <si>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</si>
  <si>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</si>
  <si>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</si>
  <si>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</si>
  <si>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</si>
  <si>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</si>
  <si>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</si>
  <si>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</si>
  <si>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</si>
  <si>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</si>
  <si>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</si>
  <si>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</si>
  <si>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</si>
  <si>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</si>
  <si>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</si>
  <si>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</si>
  <si>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</si>
  <si>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</si>
  <si>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</si>
  <si>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</si>
  <si>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</si>
  <si>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</si>
  <si>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</si>
  <si>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</si>
  <si>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</si>
  <si>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</si>
  <si>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</si>
  <si>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</si>
  <si>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</si>
  <si>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</si>
  <si>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</si>
  <si>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</si>
  <si>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</si>
  <si>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</si>
  <si>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</si>
  <si>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</si>
  <si>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</si>
  <si>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</si>
  <si>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</si>
  <si>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</si>
  <si>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</si>
  <si>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</si>
  <si>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</si>
  <si>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</si>
  <si>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</si>
  <si>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</si>
  <si>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</si>
  <si>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</si>
  <si>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</si>
  <si>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</si>
  <si>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</si>
  <si>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</si>
  <si>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</si>
  <si>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</si>
  <si>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</si>
  <si>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</si>
  <si>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</si>
  <si>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</si>
  <si>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</si>
  <si>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</si>
  <si>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</si>
  <si>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</si>
  <si>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</si>
  <si>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</si>
  <si>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</si>
  <si>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</si>
  <si>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</si>
  <si>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</si>
  <si>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</si>
  <si>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</si>
  <si>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</si>
  <si>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</si>
  <si>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</si>
  <si>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</si>
  <si>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</si>
  <si>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</si>
  <si>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</si>
  <si>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</si>
  <si>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</si>
  <si>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</si>
  <si>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</si>
  <si>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</si>
  <si>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</si>
  <si>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</si>
  <si>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</si>
  <si>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</si>
  <si>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</si>
  <si>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</si>
  <si>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</si>
  <si>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</si>
  <si>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</si>
  <si>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</si>
  <si>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</si>
  <si>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</si>
  <si>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</si>
  <si>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</si>
  <si>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</si>
  <si>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</si>
  <si>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</si>
  <si>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</si>
  <si>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</si>
  <si>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</si>
  <si>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</si>
  <si>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</si>
  <si>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</si>
  <si>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</si>
  <si>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</si>
  <si>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</si>
  <si>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</si>
  <si>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</si>
  <si>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</si>
  <si>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</si>
  <si>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</si>
  <si>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</si>
  <si>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</si>
  <si>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</si>
  <si>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</si>
  <si>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</si>
  <si>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</si>
  <si>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</si>
  <si>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</si>
  <si>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</si>
  <si>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</si>
  <si>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</si>
  <si>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</si>
  <si>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</si>
  <si>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</si>
  <si>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</si>
  <si>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</si>
  <si>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</si>
  <si>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</si>
  <si>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</si>
  <si>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</si>
  <si>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</si>
  <si>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</si>
  <si>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</si>
  <si>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</si>
  <si>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</si>
  <si>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</si>
  <si>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</si>
  <si>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</si>
  <si>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</si>
  <si>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</si>
  <si>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</si>
  <si>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</si>
  <si>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</si>
  <si>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</si>
  <si>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</si>
  <si>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</si>
  <si>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</si>
  <si>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</si>
  <si>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</si>
  <si>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</si>
  <si>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</si>
  <si>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</si>
  <si>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</si>
  <si>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</si>
  <si>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</si>
  <si>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</si>
  <si>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</si>
  <si>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</si>
  <si>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</si>
  <si>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</si>
  <si>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</si>
  <si>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</si>
  <si>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</si>
  <si>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</si>
  <si>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</si>
  <si>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</si>
  <si>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</si>
  <si>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</si>
  <si>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</si>
  <si>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</si>
  <si>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</si>
  <si>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</si>
  <si>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</si>
  <si>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</si>
  <si>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</si>
  <si>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</si>
  <si>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</si>
  <si>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</si>
  <si>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</si>
  <si>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</si>
  <si>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</si>
  <si>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</si>
  <si>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</si>
  <si>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</si>
  <si>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</si>
  <si>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</si>
  <si>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</si>
  <si>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</si>
  <si>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</si>
  <si>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</si>
  <si>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</si>
  <si>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</si>
  <si>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</si>
  <si>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</si>
  <si>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</si>
  <si>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</si>
  <si>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</si>
  <si>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</si>
  <si>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</si>
  <si>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</si>
  <si>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</si>
  <si>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</si>
  <si>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</si>
  <si>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</si>
  <si>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</si>
  <si>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</si>
  <si>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</si>
  <si>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</si>
  <si>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</si>
  <si>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</si>
  <si>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</si>
  <si>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</si>
  <si>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</si>
  <si>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</si>
  <si>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</si>
  <si>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</si>
  <si>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</si>
  <si>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</si>
  <si>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</si>
  <si>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J_0000060026</t>
  </si>
  <si>
    <t>Монтаж системы учета с АСКУЭ в 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</si>
</sst>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J18" sqref="J18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56" t="s">
        <v>345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x14ac:dyDescent="0.25">
      <c r="A3" s="157" t="s">
        <v>349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5">
      <c r="A4" s="158" t="s">
        <v>348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0" x14ac:dyDescent="0.25">
      <c r="A5" s="157" t="s">
        <v>369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 ht="53.25" customHeight="1" x14ac:dyDescent="0.25">
      <c r="A6" s="147" t="s">
        <v>80</v>
      </c>
      <c r="B6" s="148"/>
      <c r="C6" s="149"/>
      <c r="D6" s="150" t="s">
        <v>375</v>
      </c>
      <c r="E6" s="151"/>
      <c r="F6" s="151"/>
      <c r="G6" s="151"/>
      <c r="H6" s="151"/>
      <c r="I6" s="151"/>
      <c r="J6" s="152"/>
    </row>
    <row r="7" spans="1:10" x14ac:dyDescent="0.25">
      <c r="A7" s="147" t="s">
        <v>346</v>
      </c>
      <c r="B7" s="148"/>
      <c r="C7" s="149"/>
      <c r="D7" s="153" t="s">
        <v>374</v>
      </c>
      <c r="E7" s="154"/>
      <c r="F7" s="154"/>
      <c r="G7" s="154"/>
      <c r="H7" s="154"/>
      <c r="I7" s="154"/>
      <c r="J7" s="155"/>
    </row>
    <row r="8" spans="1:10" ht="15.75" customHeight="1" x14ac:dyDescent="0.25">
      <c r="A8" s="165" t="s">
        <v>347</v>
      </c>
      <c r="B8" s="165"/>
      <c r="C8" s="165"/>
      <c r="D8" s="165"/>
      <c r="E8" s="165"/>
      <c r="F8" s="165"/>
      <c r="G8" s="165"/>
      <c r="H8" s="165"/>
      <c r="I8" s="165"/>
      <c r="J8" s="165"/>
    </row>
    <row r="9" spans="1:10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</row>
    <row r="10" spans="1:10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</row>
    <row r="11" spans="1:10" s="8" customFormat="1" ht="63" x14ac:dyDescent="0.25">
      <c r="A11" s="168"/>
      <c r="B11" s="171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134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0">
        <v>3</v>
      </c>
      <c r="D12" s="141">
        <v>4</v>
      </c>
      <c r="E12" s="140">
        <v>5</v>
      </c>
      <c r="F12" s="141">
        <v>6</v>
      </c>
      <c r="G12" s="140">
        <v>7</v>
      </c>
      <c r="H12" s="141">
        <v>8</v>
      </c>
      <c r="I12" s="140">
        <v>9</v>
      </c>
      <c r="J12" s="141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6">
        <v>0.23</v>
      </c>
      <c r="D14" s="136" t="s">
        <v>323</v>
      </c>
      <c r="E14" s="136"/>
      <c r="F14" s="136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6">
        <v>0.4</v>
      </c>
      <c r="D15" s="136" t="s">
        <v>326</v>
      </c>
      <c r="E15" s="136"/>
      <c r="F15" s="136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6">
        <v>0.4</v>
      </c>
      <c r="D16" s="136" t="s">
        <v>327</v>
      </c>
      <c r="E16" s="136"/>
      <c r="F16" s="136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6" t="s">
        <v>328</v>
      </c>
      <c r="E17" s="136">
        <v>79</v>
      </c>
      <c r="F17" s="136" t="s">
        <v>324</v>
      </c>
      <c r="G17" s="14" t="s">
        <v>325</v>
      </c>
      <c r="H17" s="3">
        <v>38</v>
      </c>
      <c r="I17" s="3">
        <v>1.02</v>
      </c>
      <c r="J17" s="9">
        <f t="shared" si="0"/>
        <v>3062.04</v>
      </c>
    </row>
    <row r="18" spans="1:10" s="16" customFormat="1" ht="65.25" customHeight="1" x14ac:dyDescent="0.25">
      <c r="A18" s="121" t="s">
        <v>99</v>
      </c>
      <c r="B18" s="13" t="s">
        <v>111</v>
      </c>
      <c r="C18" s="136" t="s">
        <v>75</v>
      </c>
      <c r="D18" s="136" t="s">
        <v>329</v>
      </c>
      <c r="E18" s="136">
        <v>26</v>
      </c>
      <c r="F18" s="136" t="s">
        <v>10</v>
      </c>
      <c r="G18" s="14" t="s">
        <v>330</v>
      </c>
      <c r="H18" s="3">
        <v>174</v>
      </c>
      <c r="I18" s="3">
        <v>1.02</v>
      </c>
      <c r="J18" s="9">
        <f t="shared" si="0"/>
        <v>4614.4800000000005</v>
      </c>
    </row>
    <row r="19" spans="1:10" s="16" customFormat="1" ht="65.25" customHeight="1" x14ac:dyDescent="0.25">
      <c r="A19" s="121" t="s">
        <v>169</v>
      </c>
      <c r="B19" s="13" t="s">
        <v>331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6" t="s">
        <v>52</v>
      </c>
      <c r="D20" s="136" t="s">
        <v>333</v>
      </c>
      <c r="E20" s="136"/>
      <c r="F20" s="136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6" t="s">
        <v>52</v>
      </c>
      <c r="D21" s="136" t="s">
        <v>334</v>
      </c>
      <c r="E21" s="136"/>
      <c r="F21" s="136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6" t="s">
        <v>52</v>
      </c>
      <c r="D23" s="136" t="s">
        <v>339</v>
      </c>
      <c r="E23" s="136"/>
      <c r="F23" s="136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6" t="s">
        <v>52</v>
      </c>
      <c r="D25" s="136" t="s">
        <v>344</v>
      </c>
      <c r="E25" s="136"/>
      <c r="F25" s="136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7676.52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0"/>
      <c r="B28" s="160"/>
      <c r="H28" s="138"/>
      <c r="I28" s="138"/>
    </row>
    <row r="29" spans="1:10" s="31" customFormat="1" ht="41.25" customHeight="1" x14ac:dyDescent="0.25">
      <c r="A29" s="160"/>
      <c r="B29" s="160"/>
      <c r="H29" s="138"/>
      <c r="I29" s="138"/>
    </row>
    <row r="30" spans="1:10" s="31" customFormat="1" ht="38.25" customHeight="1" x14ac:dyDescent="0.25">
      <c r="A30" s="160"/>
      <c r="B30" s="160"/>
      <c r="H30" s="138"/>
      <c r="I30" s="138"/>
    </row>
    <row r="31" spans="1:10" s="31" customFormat="1" ht="18.75" customHeight="1" x14ac:dyDescent="0.25">
      <c r="A31" s="161"/>
      <c r="B31" s="161"/>
      <c r="H31" s="138"/>
      <c r="I31" s="138"/>
    </row>
    <row r="32" spans="1:10" s="31" customFormat="1" ht="217.5" customHeight="1" x14ac:dyDescent="0.25">
      <c r="A32" s="162"/>
      <c r="B32" s="163"/>
      <c r="H32" s="138"/>
      <c r="I32" s="138"/>
    </row>
    <row r="33" spans="1:2" ht="53.25" customHeight="1" x14ac:dyDescent="0.25">
      <c r="A33" s="162"/>
      <c r="B33" s="164"/>
    </row>
    <row r="34" spans="1:2" x14ac:dyDescent="0.25">
      <c r="A34" s="159"/>
      <c r="B34" s="159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61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65" t="s">
        <v>350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</row>
    <row r="3" spans="1:10" ht="33.75" customHeight="1" x14ac:dyDescent="0.25">
      <c r="A3" s="167"/>
      <c r="B3" s="170"/>
      <c r="C3" s="173" t="s">
        <v>8</v>
      </c>
      <c r="D3" s="173"/>
      <c r="E3" s="173"/>
      <c r="F3" s="173"/>
      <c r="G3" s="173" t="s">
        <v>53</v>
      </c>
      <c r="H3" s="173"/>
      <c r="I3" s="173"/>
      <c r="J3" s="173"/>
    </row>
    <row r="4" spans="1:10" s="8" customFormat="1" ht="63" x14ac:dyDescent="0.25">
      <c r="A4" s="168"/>
      <c r="B4" s="171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4" t="s">
        <v>75</v>
      </c>
      <c r="D13" s="144" t="s">
        <v>370</v>
      </c>
      <c r="E13" s="144"/>
      <c r="F13" s="144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6" t="s">
        <v>75</v>
      </c>
      <c r="D16" s="136" t="s">
        <v>282</v>
      </c>
      <c r="E16" s="136"/>
      <c r="F16" s="136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6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373</v>
      </c>
      <c r="C18" s="119" t="s">
        <v>75</v>
      </c>
      <c r="D18" s="136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6" t="s">
        <v>52</v>
      </c>
      <c r="D20" s="136" t="s">
        <v>182</v>
      </c>
      <c r="E20" s="136"/>
      <c r="F20" s="136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6" t="s">
        <v>52</v>
      </c>
      <c r="D21" s="136" t="s">
        <v>183</v>
      </c>
      <c r="E21" s="136"/>
      <c r="F21" s="136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6" t="s">
        <v>52</v>
      </c>
      <c r="D22" s="136" t="s">
        <v>184</v>
      </c>
      <c r="E22" s="136"/>
      <c r="F22" s="136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6" t="s">
        <v>52</v>
      </c>
      <c r="D23" s="136" t="s">
        <v>185</v>
      </c>
      <c r="E23" s="136"/>
      <c r="F23" s="136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6" t="s">
        <v>52</v>
      </c>
      <c r="D24" s="136" t="s">
        <v>186</v>
      </c>
      <c r="E24" s="136"/>
      <c r="F24" s="136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6" t="s">
        <v>52</v>
      </c>
      <c r="D25" s="136" t="s">
        <v>187</v>
      </c>
      <c r="E25" s="136"/>
      <c r="F25" s="136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6" t="s">
        <v>52</v>
      </c>
      <c r="D26" s="136" t="s">
        <v>188</v>
      </c>
      <c r="E26" s="136"/>
      <c r="F26" s="136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6" t="s">
        <v>52</v>
      </c>
      <c r="D27" s="136" t="s">
        <v>52</v>
      </c>
      <c r="E27" s="136" t="s">
        <v>52</v>
      </c>
      <c r="F27" s="136" t="s">
        <v>52</v>
      </c>
      <c r="G27" s="136" t="s">
        <v>52</v>
      </c>
      <c r="H27" s="136" t="s">
        <v>52</v>
      </c>
      <c r="I27" s="136" t="s">
        <v>52</v>
      </c>
      <c r="J27" s="136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4" t="s">
        <v>75</v>
      </c>
      <c r="D28" s="144" t="s">
        <v>371</v>
      </c>
      <c r="E28" s="144"/>
      <c r="F28" s="144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6" t="s">
        <v>75</v>
      </c>
      <c r="D29" s="136" t="s">
        <v>296</v>
      </c>
      <c r="E29" s="136"/>
      <c r="F29" s="136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6" t="s">
        <v>75</v>
      </c>
      <c r="D30" s="136" t="s">
        <v>297</v>
      </c>
      <c r="E30" s="136"/>
      <c r="F30" s="136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6" t="s">
        <v>75</v>
      </c>
      <c r="D31" s="136" t="s">
        <v>298</v>
      </c>
      <c r="E31" s="136"/>
      <c r="F31" s="136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6" t="s">
        <v>75</v>
      </c>
      <c r="D32" s="136" t="s">
        <v>299</v>
      </c>
      <c r="E32" s="136"/>
      <c r="F32" s="136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6" t="s">
        <v>75</v>
      </c>
      <c r="D33" s="136" t="s">
        <v>300</v>
      </c>
      <c r="E33" s="136"/>
      <c r="F33" s="136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6" t="s">
        <v>75</v>
      </c>
      <c r="D34" s="136" t="s">
        <v>301</v>
      </c>
      <c r="E34" s="136"/>
      <c r="F34" s="136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6" t="s">
        <v>52</v>
      </c>
      <c r="D35" s="136" t="s">
        <v>52</v>
      </c>
      <c r="E35" s="136" t="s">
        <v>52</v>
      </c>
      <c r="F35" s="136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6" t="s">
        <v>52</v>
      </c>
      <c r="D36" s="136" t="s">
        <v>182</v>
      </c>
      <c r="E36" s="136"/>
      <c r="F36" s="136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6" t="s">
        <v>52</v>
      </c>
      <c r="D37" s="136" t="s">
        <v>183</v>
      </c>
      <c r="E37" s="136"/>
      <c r="F37" s="136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6" t="s">
        <v>52</v>
      </c>
      <c r="D38" s="136" t="s">
        <v>184</v>
      </c>
      <c r="E38" s="136"/>
      <c r="F38" s="136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6" t="s">
        <v>52</v>
      </c>
      <c r="D39" s="136" t="s">
        <v>185</v>
      </c>
      <c r="E39" s="136"/>
      <c r="F39" s="136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6" t="s">
        <v>52</v>
      </c>
      <c r="D40" s="136" t="s">
        <v>186</v>
      </c>
      <c r="E40" s="136"/>
      <c r="F40" s="136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6" t="s">
        <v>52</v>
      </c>
      <c r="D41" s="136" t="s">
        <v>187</v>
      </c>
      <c r="E41" s="136"/>
      <c r="F41" s="136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6" t="s">
        <v>52</v>
      </c>
      <c r="D42" s="136" t="s">
        <v>188</v>
      </c>
      <c r="E42" s="136"/>
      <c r="F42" s="136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6" t="s">
        <v>310</v>
      </c>
      <c r="E44" s="45"/>
      <c r="F44" s="45" t="s">
        <v>302</v>
      </c>
      <c r="G44" s="137" t="s">
        <v>309</v>
      </c>
      <c r="H44" s="137">
        <v>1358</v>
      </c>
      <c r="I44" s="137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6" t="s">
        <v>52</v>
      </c>
      <c r="D45" s="136" t="s">
        <v>52</v>
      </c>
      <c r="E45" s="136" t="s">
        <v>52</v>
      </c>
      <c r="F45" s="136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6" t="s">
        <v>52</v>
      </c>
      <c r="D46" s="136" t="s">
        <v>182</v>
      </c>
      <c r="E46" s="136"/>
      <c r="F46" s="136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6" t="s">
        <v>52</v>
      </c>
      <c r="D47" s="136" t="s">
        <v>183</v>
      </c>
      <c r="E47" s="136"/>
      <c r="F47" s="136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6" t="s">
        <v>52</v>
      </c>
      <c r="D48" s="136" t="s">
        <v>184</v>
      </c>
      <c r="E48" s="136"/>
      <c r="F48" s="136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6" t="s">
        <v>52</v>
      </c>
      <c r="D49" s="136" t="s">
        <v>185</v>
      </c>
      <c r="E49" s="136"/>
      <c r="F49" s="136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6" t="s">
        <v>52</v>
      </c>
      <c r="D50" s="136" t="s">
        <v>186</v>
      </c>
      <c r="E50" s="136"/>
      <c r="F50" s="136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6" t="s">
        <v>52</v>
      </c>
      <c r="D51" s="136" t="s">
        <v>187</v>
      </c>
      <c r="E51" s="136"/>
      <c r="F51" s="136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6" t="s">
        <v>52</v>
      </c>
      <c r="D52" s="136" t="s">
        <v>188</v>
      </c>
      <c r="E52" s="136"/>
      <c r="F52" s="136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7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7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6" t="s">
        <v>52</v>
      </c>
      <c r="D56" s="136" t="s">
        <v>52</v>
      </c>
      <c r="E56" s="136" t="s">
        <v>52</v>
      </c>
      <c r="F56" s="136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6" t="s">
        <v>52</v>
      </c>
      <c r="D57" s="136" t="s">
        <v>182</v>
      </c>
      <c r="E57" s="136"/>
      <c r="F57" s="136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6" t="s">
        <v>52</v>
      </c>
      <c r="D58" s="136" t="s">
        <v>183</v>
      </c>
      <c r="E58" s="136"/>
      <c r="F58" s="136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6" t="s">
        <v>52</v>
      </c>
      <c r="D59" s="136" t="s">
        <v>184</v>
      </c>
      <c r="E59" s="136"/>
      <c r="F59" s="136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6" t="s">
        <v>52</v>
      </c>
      <c r="D60" s="136" t="s">
        <v>185</v>
      </c>
      <c r="E60" s="136"/>
      <c r="F60" s="136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6" t="s">
        <v>52</v>
      </c>
      <c r="D61" s="136" t="s">
        <v>186</v>
      </c>
      <c r="E61" s="136"/>
      <c r="F61" s="136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6" t="s">
        <v>52</v>
      </c>
      <c r="D62" s="136" t="s">
        <v>187</v>
      </c>
      <c r="E62" s="136"/>
      <c r="F62" s="136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6" t="s">
        <v>52</v>
      </c>
      <c r="D63" s="136" t="s">
        <v>188</v>
      </c>
      <c r="E63" s="136"/>
      <c r="F63" s="136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6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0"/>
      <c r="B66" s="160"/>
      <c r="H66" s="124"/>
      <c r="I66" s="138"/>
    </row>
    <row r="67" spans="1:9" s="31" customFormat="1" ht="41.25" customHeight="1" x14ac:dyDescent="0.25">
      <c r="A67" s="160"/>
      <c r="B67" s="160"/>
      <c r="H67" s="124"/>
      <c r="I67" s="138"/>
    </row>
    <row r="68" spans="1:9" s="31" customFormat="1" ht="38.25" customHeight="1" x14ac:dyDescent="0.25">
      <c r="A68" s="160"/>
      <c r="B68" s="160"/>
      <c r="H68" s="124"/>
      <c r="I68" s="138"/>
    </row>
    <row r="69" spans="1:9" s="31" customFormat="1" ht="18.75" customHeight="1" x14ac:dyDescent="0.25">
      <c r="A69" s="161"/>
      <c r="B69" s="161"/>
      <c r="H69" s="124"/>
      <c r="I69" s="138"/>
    </row>
    <row r="70" spans="1:9" s="31" customFormat="1" ht="217.5" customHeight="1" x14ac:dyDescent="0.25">
      <c r="A70" s="162"/>
      <c r="B70" s="163"/>
      <c r="H70" s="124"/>
      <c r="I70" s="138"/>
    </row>
    <row r="71" spans="1:9" ht="53.25" customHeight="1" x14ac:dyDescent="0.25">
      <c r="A71" s="162"/>
      <c r="B71" s="164"/>
    </row>
    <row r="72" spans="1:9" x14ac:dyDescent="0.25">
      <c r="A72" s="159"/>
      <c r="B72" s="159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8" activePane="bottomLeft" state="frozen"/>
      <selection pane="bottomLeft" activeCell="F30" sqref="F7:F30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5" t="s">
        <v>351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  <c r="K2" s="172"/>
    </row>
    <row r="3" spans="1:11" ht="33.75" customHeight="1" x14ac:dyDescent="0.25">
      <c r="A3" s="167"/>
      <c r="B3" s="170"/>
      <c r="C3" s="173" t="s">
        <v>8</v>
      </c>
      <c r="D3" s="173"/>
      <c r="E3" s="173"/>
      <c r="F3" s="173"/>
      <c r="G3" s="173"/>
      <c r="H3" s="173" t="s">
        <v>53</v>
      </c>
      <c r="I3" s="179"/>
      <c r="J3" s="179"/>
      <c r="K3" s="179"/>
    </row>
    <row r="4" spans="1:11" s="8" customFormat="1" ht="63" x14ac:dyDescent="0.25">
      <c r="A4" s="168"/>
      <c r="B4" s="171"/>
      <c r="C4" s="57" t="s">
        <v>14</v>
      </c>
      <c r="D4" s="57" t="s">
        <v>6</v>
      </c>
      <c r="E4" s="131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1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  <c r="K5" s="140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1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1">
        <v>0.4</v>
      </c>
      <c r="D8" s="25" t="s">
        <v>198</v>
      </c>
      <c r="E8" s="25">
        <v>1</v>
      </c>
      <c r="F8" s="131"/>
      <c r="G8" s="133" t="s">
        <v>12</v>
      </c>
      <c r="H8" s="14" t="s">
        <v>120</v>
      </c>
      <c r="I8" s="131">
        <v>499</v>
      </c>
      <c r="J8" s="131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1" t="s">
        <v>75</v>
      </c>
      <c r="D9" s="25" t="s">
        <v>199</v>
      </c>
      <c r="E9" s="25"/>
      <c r="F9" s="131"/>
      <c r="G9" s="133" t="s">
        <v>12</v>
      </c>
      <c r="H9" s="14" t="s">
        <v>120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1">
        <v>0.4</v>
      </c>
      <c r="D10" s="25" t="s">
        <v>199</v>
      </c>
      <c r="E10" s="25"/>
      <c r="F10" s="131"/>
      <c r="G10" s="133" t="s">
        <v>12</v>
      </c>
      <c r="H10" s="14" t="s">
        <v>120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1" t="s">
        <v>75</v>
      </c>
      <c r="D11" s="25" t="s">
        <v>198</v>
      </c>
      <c r="E11" s="25">
        <v>1</v>
      </c>
      <c r="F11" s="57"/>
      <c r="G11" s="133" t="s">
        <v>12</v>
      </c>
      <c r="H11" s="14" t="s">
        <v>201</v>
      </c>
      <c r="I11" s="57">
        <v>699</v>
      </c>
      <c r="J11" s="131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1">
        <v>0.4</v>
      </c>
      <c r="D12" s="25" t="s">
        <v>198</v>
      </c>
      <c r="E12" s="25">
        <v>1</v>
      </c>
      <c r="F12" s="131"/>
      <c r="G12" s="133" t="s">
        <v>12</v>
      </c>
      <c r="H12" s="14" t="s">
        <v>201</v>
      </c>
      <c r="I12" s="131">
        <v>517</v>
      </c>
      <c r="J12" s="131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1" t="s">
        <v>75</v>
      </c>
      <c r="D13" s="25" t="s">
        <v>199</v>
      </c>
      <c r="E13" s="25"/>
      <c r="F13" s="131"/>
      <c r="G13" s="133" t="s">
        <v>12</v>
      </c>
      <c r="H13" s="14" t="s">
        <v>201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1">
        <v>0.4</v>
      </c>
      <c r="D14" s="25" t="s">
        <v>199</v>
      </c>
      <c r="E14" s="25"/>
      <c r="F14" s="131"/>
      <c r="G14" s="133" t="s">
        <v>12</v>
      </c>
      <c r="H14" s="14" t="s">
        <v>201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1" t="s">
        <v>203</v>
      </c>
      <c r="D15" s="25" t="s">
        <v>204</v>
      </c>
      <c r="E15" s="25"/>
      <c r="F15" s="131"/>
      <c r="G15" s="133" t="s">
        <v>12</v>
      </c>
      <c r="H15" s="14" t="s">
        <v>207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1" t="s">
        <v>203</v>
      </c>
      <c r="D16" s="25" t="s">
        <v>205</v>
      </c>
      <c r="E16" s="25"/>
      <c r="F16" s="131"/>
      <c r="G16" s="133" t="s">
        <v>12</v>
      </c>
      <c r="H16" s="14" t="s">
        <v>207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1" t="s">
        <v>203</v>
      </c>
      <c r="D17" s="25" t="s">
        <v>206</v>
      </c>
      <c r="E17" s="25"/>
      <c r="F17" s="131"/>
      <c r="G17" s="133" t="s">
        <v>12</v>
      </c>
      <c r="H17" s="14" t="s">
        <v>207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1" t="s">
        <v>203</v>
      </c>
      <c r="D18" s="25" t="s">
        <v>209</v>
      </c>
      <c r="E18" s="25"/>
      <c r="F18" s="131"/>
      <c r="G18" s="133" t="s">
        <v>12</v>
      </c>
      <c r="H18" s="14" t="s">
        <v>222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1" t="s">
        <v>203</v>
      </c>
      <c r="D19" s="25" t="s">
        <v>210</v>
      </c>
      <c r="E19" s="25"/>
      <c r="F19" s="131"/>
      <c r="G19" s="133" t="s">
        <v>12</v>
      </c>
      <c r="H19" s="14" t="s">
        <v>222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1" t="s">
        <v>203</v>
      </c>
      <c r="D20" s="25" t="s">
        <v>211</v>
      </c>
      <c r="E20" s="25">
        <v>1</v>
      </c>
      <c r="F20" s="131"/>
      <c r="G20" s="133" t="s">
        <v>12</v>
      </c>
      <c r="H20" s="14" t="s">
        <v>222</v>
      </c>
      <c r="I20" s="131">
        <v>413</v>
      </c>
      <c r="J20" s="131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1" t="s">
        <v>203</v>
      </c>
      <c r="D21" s="25" t="s">
        <v>212</v>
      </c>
      <c r="E21" s="25"/>
      <c r="F21" s="131"/>
      <c r="G21" s="133" t="s">
        <v>12</v>
      </c>
      <c r="H21" s="14" t="s">
        <v>222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1" t="s">
        <v>203</v>
      </c>
      <c r="D22" s="25" t="s">
        <v>213</v>
      </c>
      <c r="E22" s="25"/>
      <c r="F22" s="131"/>
      <c r="G22" s="133" t="s">
        <v>12</v>
      </c>
      <c r="H22" s="14" t="s">
        <v>222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1" t="s">
        <v>203</v>
      </c>
      <c r="D23" s="25" t="s">
        <v>214</v>
      </c>
      <c r="E23" s="25">
        <v>1</v>
      </c>
      <c r="F23" s="131"/>
      <c r="G23" s="133" t="s">
        <v>12</v>
      </c>
      <c r="H23" s="14" t="s">
        <v>222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1" t="s">
        <v>203</v>
      </c>
      <c r="D24" s="25" t="s">
        <v>215</v>
      </c>
      <c r="E24" s="25">
        <v>1</v>
      </c>
      <c r="F24" s="131"/>
      <c r="G24" s="133" t="s">
        <v>12</v>
      </c>
      <c r="H24" s="14" t="s">
        <v>222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1" t="s">
        <v>203</v>
      </c>
      <c r="D25" s="25" t="s">
        <v>216</v>
      </c>
      <c r="E25" s="25"/>
      <c r="F25" s="131"/>
      <c r="G25" s="133" t="s">
        <v>12</v>
      </c>
      <c r="H25" s="14" t="s">
        <v>222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1" t="s">
        <v>203</v>
      </c>
      <c r="D26" s="25" t="s">
        <v>217</v>
      </c>
      <c r="E26" s="25">
        <v>1</v>
      </c>
      <c r="F26" s="131"/>
      <c r="G26" s="133" t="s">
        <v>12</v>
      </c>
      <c r="H26" s="14" t="s">
        <v>222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1" t="s">
        <v>203</v>
      </c>
      <c r="D27" s="25" t="s">
        <v>218</v>
      </c>
      <c r="E27" s="25">
        <v>1</v>
      </c>
      <c r="F27" s="131"/>
      <c r="G27" s="133" t="s">
        <v>12</v>
      </c>
      <c r="H27" s="14" t="s">
        <v>222</v>
      </c>
      <c r="I27" s="131">
        <v>225</v>
      </c>
      <c r="J27" s="131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1" t="s">
        <v>203</v>
      </c>
      <c r="D28" s="25" t="s">
        <v>219</v>
      </c>
      <c r="E28" s="25">
        <v>1</v>
      </c>
      <c r="F28" s="131"/>
      <c r="G28" s="133" t="s">
        <v>12</v>
      </c>
      <c r="H28" s="14" t="s">
        <v>222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1" t="s">
        <v>203</v>
      </c>
      <c r="D29" s="25" t="s">
        <v>220</v>
      </c>
      <c r="E29" s="25">
        <v>1</v>
      </c>
      <c r="F29" s="131"/>
      <c r="G29" s="133" t="s">
        <v>12</v>
      </c>
      <c r="H29" s="14" t="s">
        <v>222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1" t="s">
        <v>203</v>
      </c>
      <c r="D30" s="25" t="s">
        <v>221</v>
      </c>
      <c r="E30" s="25"/>
      <c r="F30" s="131"/>
      <c r="G30" s="133" t="s">
        <v>12</v>
      </c>
      <c r="H30" s="14" t="s">
        <v>222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1" t="s">
        <v>224</v>
      </c>
      <c r="E32" s="131">
        <v>1</v>
      </c>
      <c r="F32" s="131"/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1" t="s">
        <v>225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1" t="s">
        <v>226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1" t="s">
        <v>227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1" t="s">
        <v>75</v>
      </c>
      <c r="D37" s="25" t="s">
        <v>198</v>
      </c>
      <c r="E37" s="25"/>
      <c r="F37" s="131"/>
      <c r="G37" s="133" t="s">
        <v>12</v>
      </c>
      <c r="H37" s="14" t="s">
        <v>201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1">
        <v>0.4</v>
      </c>
      <c r="D38" s="25" t="s">
        <v>198</v>
      </c>
      <c r="E38" s="25"/>
      <c r="F38" s="131"/>
      <c r="G38" s="133" t="s">
        <v>12</v>
      </c>
      <c r="H38" s="14" t="s">
        <v>201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1" t="s">
        <v>75</v>
      </c>
      <c r="D39" s="25" t="s">
        <v>199</v>
      </c>
      <c r="E39" s="25"/>
      <c r="F39" s="131"/>
      <c r="G39" s="133" t="s">
        <v>12</v>
      </c>
      <c r="H39" s="14" t="s">
        <v>201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1">
        <v>0.4</v>
      </c>
      <c r="D40" s="25" t="s">
        <v>199</v>
      </c>
      <c r="E40" s="25"/>
      <c r="F40" s="131"/>
      <c r="G40" s="133" t="s">
        <v>12</v>
      </c>
      <c r="H40" s="14" t="s">
        <v>201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1" t="s">
        <v>203</v>
      </c>
      <c r="D41" s="25" t="s">
        <v>204</v>
      </c>
      <c r="E41" s="25"/>
      <c r="F41" s="131"/>
      <c r="G41" s="133" t="s">
        <v>12</v>
      </c>
      <c r="H41" s="14" t="s">
        <v>207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1" t="s">
        <v>203</v>
      </c>
      <c r="D42" s="25" t="s">
        <v>205</v>
      </c>
      <c r="E42" s="25"/>
      <c r="F42" s="131"/>
      <c r="G42" s="133" t="s">
        <v>12</v>
      </c>
      <c r="H42" s="14" t="s">
        <v>207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1" t="s">
        <v>203</v>
      </c>
      <c r="D43" s="25" t="s">
        <v>206</v>
      </c>
      <c r="E43" s="25"/>
      <c r="F43" s="131"/>
      <c r="G43" s="133" t="s">
        <v>12</v>
      </c>
      <c r="H43" s="14" t="s">
        <v>207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1" t="s">
        <v>203</v>
      </c>
      <c r="D44" s="25" t="s">
        <v>209</v>
      </c>
      <c r="E44" s="25"/>
      <c r="F44" s="131"/>
      <c r="G44" s="133" t="s">
        <v>12</v>
      </c>
      <c r="H44" s="14" t="s">
        <v>222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1" t="s">
        <v>203</v>
      </c>
      <c r="D45" s="25" t="s">
        <v>210</v>
      </c>
      <c r="E45" s="25"/>
      <c r="F45" s="131"/>
      <c r="G45" s="133" t="s">
        <v>12</v>
      </c>
      <c r="H45" s="14" t="s">
        <v>222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1" t="s">
        <v>203</v>
      </c>
      <c r="D46" s="25" t="s">
        <v>211</v>
      </c>
      <c r="E46" s="25"/>
      <c r="F46" s="131"/>
      <c r="G46" s="133" t="s">
        <v>12</v>
      </c>
      <c r="H46" s="14" t="s">
        <v>222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1" t="s">
        <v>203</v>
      </c>
      <c r="D47" s="25" t="s">
        <v>212</v>
      </c>
      <c r="E47" s="25"/>
      <c r="F47" s="131"/>
      <c r="G47" s="133" t="s">
        <v>12</v>
      </c>
      <c r="H47" s="14" t="s">
        <v>222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1" t="s">
        <v>203</v>
      </c>
      <c r="D48" s="25" t="s">
        <v>213</v>
      </c>
      <c r="E48" s="25"/>
      <c r="F48" s="131"/>
      <c r="G48" s="133" t="s">
        <v>12</v>
      </c>
      <c r="H48" s="14" t="s">
        <v>222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1" t="s">
        <v>203</v>
      </c>
      <c r="D49" s="25" t="s">
        <v>214</v>
      </c>
      <c r="E49" s="25"/>
      <c r="F49" s="131"/>
      <c r="G49" s="133" t="s">
        <v>12</v>
      </c>
      <c r="H49" s="14" t="s">
        <v>222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1" t="s">
        <v>203</v>
      </c>
      <c r="D50" s="25" t="s">
        <v>215</v>
      </c>
      <c r="E50" s="25"/>
      <c r="F50" s="131"/>
      <c r="G50" s="133" t="s">
        <v>12</v>
      </c>
      <c r="H50" s="14" t="s">
        <v>222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1" t="s">
        <v>203</v>
      </c>
      <c r="D51" s="25" t="s">
        <v>216</v>
      </c>
      <c r="E51" s="25"/>
      <c r="F51" s="131"/>
      <c r="G51" s="133" t="s">
        <v>12</v>
      </c>
      <c r="H51" s="14" t="s">
        <v>222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1" t="s">
        <v>203</v>
      </c>
      <c r="D52" s="25" t="s">
        <v>217</v>
      </c>
      <c r="E52" s="25"/>
      <c r="F52" s="131"/>
      <c r="G52" s="133" t="s">
        <v>12</v>
      </c>
      <c r="H52" s="14" t="s">
        <v>222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1" t="s">
        <v>203</v>
      </c>
      <c r="D53" s="25" t="s">
        <v>218</v>
      </c>
      <c r="E53" s="25"/>
      <c r="F53" s="131"/>
      <c r="G53" s="133" t="s">
        <v>12</v>
      </c>
      <c r="H53" s="14" t="s">
        <v>222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1" t="s">
        <v>203</v>
      </c>
      <c r="D54" s="25" t="s">
        <v>219</v>
      </c>
      <c r="E54" s="25"/>
      <c r="F54" s="131"/>
      <c r="G54" s="133" t="s">
        <v>12</v>
      </c>
      <c r="H54" s="14" t="s">
        <v>222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1" t="s">
        <v>203</v>
      </c>
      <c r="D55" s="25" t="s">
        <v>220</v>
      </c>
      <c r="E55" s="25"/>
      <c r="F55" s="131"/>
      <c r="G55" s="133" t="s">
        <v>12</v>
      </c>
      <c r="H55" s="14" t="s">
        <v>222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1" t="s">
        <v>203</v>
      </c>
      <c r="D56" s="25" t="s">
        <v>221</v>
      </c>
      <c r="E56" s="25"/>
      <c r="F56" s="131"/>
      <c r="G56" s="133" t="s">
        <v>12</v>
      </c>
      <c r="H56" s="14" t="s">
        <v>222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6" t="s">
        <v>203</v>
      </c>
      <c r="D57" s="25" t="s">
        <v>230</v>
      </c>
      <c r="E57" s="25"/>
      <c r="F57" s="136"/>
      <c r="G57" s="139" t="s">
        <v>10</v>
      </c>
      <c r="H57" s="14" t="s">
        <v>234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6">
        <v>0.4</v>
      </c>
      <c r="D58" s="25" t="s">
        <v>231</v>
      </c>
      <c r="E58" s="25"/>
      <c r="F58" s="136"/>
      <c r="G58" s="139" t="s">
        <v>233</v>
      </c>
      <c r="H58" s="14" t="s">
        <v>234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6" t="s">
        <v>75</v>
      </c>
      <c r="D59" s="25" t="s">
        <v>232</v>
      </c>
      <c r="E59" s="25"/>
      <c r="F59" s="136"/>
      <c r="G59" s="139" t="s">
        <v>233</v>
      </c>
      <c r="H59" s="14" t="s">
        <v>234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1" t="s">
        <v>182</v>
      </c>
      <c r="E61" s="131" t="s">
        <v>52</v>
      </c>
      <c r="F61" s="131"/>
      <c r="G61" s="131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1" t="s">
        <v>183</v>
      </c>
      <c r="E62" s="131" t="s">
        <v>52</v>
      </c>
      <c r="F62" s="131"/>
      <c r="G62" s="131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1" t="s">
        <v>184</v>
      </c>
      <c r="E63" s="131" t="s">
        <v>52</v>
      </c>
      <c r="F63" s="131"/>
      <c r="G63" s="131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1" t="s">
        <v>185</v>
      </c>
      <c r="E64" s="131" t="s">
        <v>52</v>
      </c>
      <c r="F64" s="131"/>
      <c r="G64" s="131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6" t="s">
        <v>52</v>
      </c>
      <c r="D66" s="25" t="s">
        <v>187</v>
      </c>
      <c r="E66" s="25" t="s">
        <v>52</v>
      </c>
      <c r="F66" s="136"/>
      <c r="G66" s="139" t="s">
        <v>189</v>
      </c>
      <c r="H66" s="14" t="s">
        <v>181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1" t="s">
        <v>52</v>
      </c>
      <c r="F69" s="57"/>
      <c r="G69" s="26" t="s">
        <v>12</v>
      </c>
      <c r="H69" s="14" t="s">
        <v>236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1" t="s">
        <v>52</v>
      </c>
      <c r="F70" s="57"/>
      <c r="G70" s="26" t="s">
        <v>12</v>
      </c>
      <c r="H70" s="14" t="s">
        <v>236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6" t="s">
        <v>237</v>
      </c>
      <c r="E71" s="136" t="s">
        <v>52</v>
      </c>
      <c r="F71" s="136"/>
      <c r="G71" s="26" t="s">
        <v>12</v>
      </c>
      <c r="H71" s="14" t="s">
        <v>236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6" t="s">
        <v>238</v>
      </c>
      <c r="E72" s="136" t="s">
        <v>52</v>
      </c>
      <c r="F72" s="136"/>
      <c r="G72" s="26" t="s">
        <v>12</v>
      </c>
      <c r="H72" s="14" t="s">
        <v>236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8"/>
      <c r="B76" s="178"/>
    </row>
    <row r="77" spans="1:11" s="31" customFormat="1" ht="41.25" customHeight="1" x14ac:dyDescent="0.25">
      <c r="A77" s="178"/>
      <c r="B77" s="178"/>
    </row>
    <row r="78" spans="1:11" s="31" customFormat="1" ht="38.25" customHeight="1" x14ac:dyDescent="0.25">
      <c r="A78" s="178"/>
      <c r="B78" s="178"/>
    </row>
    <row r="79" spans="1:11" s="31" customFormat="1" ht="18.75" customHeight="1" x14ac:dyDescent="0.25">
      <c r="A79" s="174"/>
      <c r="B79" s="174"/>
    </row>
    <row r="80" spans="1:11" s="31" customFormat="1" ht="42" customHeight="1" x14ac:dyDescent="0.25">
      <c r="A80" s="175"/>
      <c r="B80" s="176"/>
    </row>
    <row r="81" spans="1:2" ht="53.25" customHeight="1" x14ac:dyDescent="0.25">
      <c r="A81" s="175"/>
      <c r="B81" s="177"/>
    </row>
    <row r="82" spans="1:2" x14ac:dyDescent="0.25">
      <c r="A82" s="159"/>
      <c r="B82" s="159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49" activePane="bottomLeft" state="frozen"/>
      <selection activeCell="D1" sqref="D1"/>
      <selection pane="bottomLeft" activeCell="F58" sqref="F5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5" t="s">
        <v>352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/>
      <c r="H4" s="173" t="s">
        <v>53</v>
      </c>
      <c r="I4" s="179"/>
      <c r="J4" s="179"/>
      <c r="K4" s="179"/>
    </row>
    <row r="5" spans="1:11" s="8" customFormat="1" ht="63" x14ac:dyDescent="0.25">
      <c r="A5" s="168"/>
      <c r="B5" s="171"/>
      <c r="C5" s="57" t="s">
        <v>14</v>
      </c>
      <c r="D5" s="57" t="s">
        <v>6</v>
      </c>
      <c r="E5" s="129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9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0">
        <v>3</v>
      </c>
      <c r="D6" s="141">
        <v>4</v>
      </c>
      <c r="E6" s="140">
        <v>5</v>
      </c>
      <c r="F6" s="141">
        <v>6</v>
      </c>
      <c r="G6" s="140">
        <v>7</v>
      </c>
      <c r="H6" s="141">
        <v>8</v>
      </c>
      <c r="I6" s="140">
        <v>9</v>
      </c>
      <c r="J6" s="141">
        <v>10</v>
      </c>
      <c r="K6" s="140">
        <v>11</v>
      </c>
    </row>
    <row r="7" spans="1:11" s="10" customFormat="1" ht="58.5" customHeight="1" x14ac:dyDescent="0.25">
      <c r="A7" s="49">
        <v>1</v>
      </c>
      <c r="B7" s="13" t="s">
        <v>135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121</v>
      </c>
      <c r="C8" s="129">
        <v>0.4</v>
      </c>
      <c r="D8" s="25" t="s">
        <v>137</v>
      </c>
      <c r="E8" s="25">
        <v>1</v>
      </c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138</v>
      </c>
      <c r="E9" s="25">
        <v>1</v>
      </c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2">
        <v>0.4</v>
      </c>
      <c r="D10" s="25" t="s">
        <v>138</v>
      </c>
      <c r="E10" s="25">
        <v>2</v>
      </c>
      <c r="F10" s="142"/>
      <c r="G10" s="143" t="s">
        <v>3</v>
      </c>
      <c r="H10" s="14" t="s">
        <v>15</v>
      </c>
      <c r="I10" s="142">
        <v>304</v>
      </c>
      <c r="J10" s="142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9">
        <v>0.4</v>
      </c>
      <c r="D11" s="25" t="s">
        <v>139</v>
      </c>
      <c r="E11" s="25">
        <v>1</v>
      </c>
      <c r="F11" s="129"/>
      <c r="G11" s="130" t="s">
        <v>3</v>
      </c>
      <c r="H11" s="14" t="s">
        <v>15</v>
      </c>
      <c r="I11" s="129">
        <v>340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9">
        <v>0.4</v>
      </c>
      <c r="D12" s="25" t="s">
        <v>140</v>
      </c>
      <c r="E12" s="25">
        <v>1</v>
      </c>
      <c r="F12" s="129"/>
      <c r="G12" s="130" t="s">
        <v>3</v>
      </c>
      <c r="H12" s="14" t="s">
        <v>15</v>
      </c>
      <c r="I12" s="129">
        <v>398</v>
      </c>
      <c r="J12" s="129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9">
        <v>0.4</v>
      </c>
      <c r="D13" s="25" t="s">
        <v>141</v>
      </c>
      <c r="E13" s="25">
        <v>1</v>
      </c>
      <c r="F13" s="129"/>
      <c r="G13" s="130" t="s">
        <v>3</v>
      </c>
      <c r="H13" s="14" t="s">
        <v>15</v>
      </c>
      <c r="I13" s="129">
        <v>448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2">
        <v>0.4</v>
      </c>
      <c r="D14" s="25" t="s">
        <v>141</v>
      </c>
      <c r="E14" s="25">
        <v>2</v>
      </c>
      <c r="F14" s="142"/>
      <c r="G14" s="143" t="s">
        <v>3</v>
      </c>
      <c r="H14" s="14" t="s">
        <v>15</v>
      </c>
      <c r="I14" s="142">
        <v>448</v>
      </c>
      <c r="J14" s="142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9">
        <v>0.4</v>
      </c>
      <c r="D15" s="25" t="s">
        <v>142</v>
      </c>
      <c r="E15" s="25">
        <v>1</v>
      </c>
      <c r="F15" s="129"/>
      <c r="G15" s="130" t="s">
        <v>3</v>
      </c>
      <c r="H15" s="14" t="s">
        <v>15</v>
      </c>
      <c r="I15" s="129">
        <v>539</v>
      </c>
      <c r="J15" s="129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9">
        <v>0.4</v>
      </c>
      <c r="D16" s="25" t="s">
        <v>143</v>
      </c>
      <c r="E16" s="25">
        <v>1</v>
      </c>
      <c r="F16" s="129"/>
      <c r="G16" s="130" t="s">
        <v>3</v>
      </c>
      <c r="H16" s="14" t="s">
        <v>15</v>
      </c>
      <c r="I16" s="129">
        <v>618</v>
      </c>
      <c r="J16" s="129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5">
        <v>0.4</v>
      </c>
      <c r="D17" s="25" t="s">
        <v>143</v>
      </c>
      <c r="E17" s="25">
        <v>2</v>
      </c>
      <c r="F17" s="145"/>
      <c r="G17" s="146" t="s">
        <v>3</v>
      </c>
      <c r="H17" s="14" t="s">
        <v>15</v>
      </c>
      <c r="I17" s="145">
        <v>618</v>
      </c>
      <c r="J17" s="145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9">
        <v>0.4</v>
      </c>
      <c r="D18" s="25" t="s">
        <v>144</v>
      </c>
      <c r="E18" s="25">
        <v>1</v>
      </c>
      <c r="F18" s="129"/>
      <c r="G18" s="130" t="s">
        <v>3</v>
      </c>
      <c r="H18" s="14" t="s">
        <v>15</v>
      </c>
      <c r="I18" s="129">
        <v>722</v>
      </c>
      <c r="J18" s="129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9">
        <v>0.4</v>
      </c>
      <c r="D19" s="25" t="s">
        <v>145</v>
      </c>
      <c r="E19" s="25">
        <v>1</v>
      </c>
      <c r="F19" s="129"/>
      <c r="G19" s="130" t="s">
        <v>3</v>
      </c>
      <c r="H19" s="14" t="s">
        <v>15</v>
      </c>
      <c r="I19" s="129">
        <v>916</v>
      </c>
      <c r="J19" s="129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2">
        <v>0.4</v>
      </c>
      <c r="D20" s="25" t="s">
        <v>145</v>
      </c>
      <c r="E20" s="25">
        <v>2</v>
      </c>
      <c r="F20" s="142"/>
      <c r="G20" s="143" t="s">
        <v>3</v>
      </c>
      <c r="H20" s="14" t="s">
        <v>15</v>
      </c>
      <c r="I20" s="142">
        <v>916</v>
      </c>
      <c r="J20" s="142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9">
        <v>0.4</v>
      </c>
      <c r="D21" s="25" t="s">
        <v>146</v>
      </c>
      <c r="E21" s="25">
        <v>1</v>
      </c>
      <c r="F21" s="129"/>
      <c r="G21" s="130" t="s">
        <v>3</v>
      </c>
      <c r="H21" s="14" t="s">
        <v>15</v>
      </c>
      <c r="I21" s="129">
        <v>1116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372</v>
      </c>
      <c r="C22" s="142">
        <v>0.4</v>
      </c>
      <c r="D22" s="25" t="s">
        <v>146</v>
      </c>
      <c r="E22" s="25">
        <v>2</v>
      </c>
      <c r="F22" s="142"/>
      <c r="G22" s="143" t="s">
        <v>3</v>
      </c>
      <c r="H22" s="14" t="s">
        <v>15</v>
      </c>
      <c r="I22" s="142">
        <v>1116</v>
      </c>
      <c r="J22" s="142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9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9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9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9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9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9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9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9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9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9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9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9">
        <v>6</v>
      </c>
      <c r="D33" s="25" t="s">
        <v>153</v>
      </c>
      <c r="E33" s="25"/>
      <c r="F33" s="129"/>
      <c r="G33" s="130" t="s">
        <v>3</v>
      </c>
      <c r="H33" s="14" t="s">
        <v>127</v>
      </c>
      <c r="I33" s="129">
        <v>1979</v>
      </c>
      <c r="J33" s="129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9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9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9" t="s">
        <v>52</v>
      </c>
      <c r="F35" s="57"/>
      <c r="G35" s="59" t="s">
        <v>3</v>
      </c>
      <c r="H35" s="14" t="s">
        <v>157</v>
      </c>
      <c r="I35" s="57">
        <v>496</v>
      </c>
      <c r="J35" s="129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9" t="s">
        <v>52</v>
      </c>
      <c r="F36" s="57"/>
      <c r="G36" s="59" t="s">
        <v>3</v>
      </c>
      <c r="H36" s="14" t="s">
        <v>157</v>
      </c>
      <c r="I36" s="57">
        <v>1428</v>
      </c>
      <c r="J36" s="129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9" t="s">
        <v>52</v>
      </c>
      <c r="D37" s="129" t="s">
        <v>52</v>
      </c>
      <c r="E37" s="129" t="s">
        <v>52</v>
      </c>
      <c r="F37" s="129" t="s">
        <v>52</v>
      </c>
      <c r="G37" s="129" t="s">
        <v>52</v>
      </c>
      <c r="H37" s="129" t="s">
        <v>52</v>
      </c>
      <c r="I37" s="129" t="s">
        <v>52</v>
      </c>
      <c r="J37" s="129" t="s">
        <v>52</v>
      </c>
      <c r="K37" s="129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9" t="s">
        <v>52</v>
      </c>
      <c r="F38" s="129"/>
      <c r="G38" s="130" t="s">
        <v>162</v>
      </c>
      <c r="H38" s="14" t="s">
        <v>161</v>
      </c>
      <c r="I38" s="129">
        <v>1.3</v>
      </c>
      <c r="J38" s="129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9" t="s">
        <v>52</v>
      </c>
      <c r="F39" s="129"/>
      <c r="G39" s="130" t="s">
        <v>162</v>
      </c>
      <c r="H39" s="14" t="s">
        <v>161</v>
      </c>
      <c r="I39" s="129">
        <v>2.3199999999999998</v>
      </c>
      <c r="J39" s="129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9" t="s">
        <v>52</v>
      </c>
      <c r="F40" s="129"/>
      <c r="G40" s="130" t="s">
        <v>162</v>
      </c>
      <c r="H40" s="14" t="s">
        <v>161</v>
      </c>
      <c r="I40" s="129">
        <v>1.3</v>
      </c>
      <c r="J40" s="129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9" t="s">
        <v>52</v>
      </c>
      <c r="F41" s="129"/>
      <c r="G41" s="130" t="s">
        <v>162</v>
      </c>
      <c r="H41" s="14" t="s">
        <v>161</v>
      </c>
      <c r="I41" s="129">
        <v>2.3199999999999998</v>
      </c>
      <c r="J41" s="129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9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9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9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9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9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9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9"/>
      <c r="G46" s="26" t="s">
        <v>12</v>
      </c>
      <c r="H46" s="14" t="s">
        <v>163</v>
      </c>
      <c r="I46" s="129">
        <v>23088</v>
      </c>
      <c r="J46" s="129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9"/>
      <c r="G47" s="26" t="s">
        <v>12</v>
      </c>
      <c r="H47" s="14" t="s">
        <v>163</v>
      </c>
      <c r="I47" s="129">
        <v>23636</v>
      </c>
      <c r="J47" s="129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9"/>
      <c r="G48" s="26" t="s">
        <v>12</v>
      </c>
      <c r="H48" s="14" t="s">
        <v>163</v>
      </c>
      <c r="I48" s="129">
        <v>41090</v>
      </c>
      <c r="J48" s="129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9"/>
      <c r="G49" s="26" t="s">
        <v>12</v>
      </c>
      <c r="H49" s="14" t="s">
        <v>163</v>
      </c>
      <c r="I49" s="129">
        <v>18517</v>
      </c>
      <c r="J49" s="129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9"/>
      <c r="G50" s="26" t="s">
        <v>12</v>
      </c>
      <c r="H50" s="14" t="s">
        <v>163</v>
      </c>
      <c r="I50" s="129">
        <v>53502</v>
      </c>
      <c r="J50" s="129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1" t="s">
        <v>52</v>
      </c>
      <c r="D51" s="131" t="s">
        <v>52</v>
      </c>
      <c r="E51" s="131" t="s">
        <v>52</v>
      </c>
      <c r="F51" s="131" t="s">
        <v>52</v>
      </c>
      <c r="G51" s="131" t="s">
        <v>52</v>
      </c>
      <c r="H51" s="131" t="s">
        <v>52</v>
      </c>
      <c r="I51" s="131" t="s">
        <v>52</v>
      </c>
      <c r="J51" s="131" t="s">
        <v>52</v>
      </c>
      <c r="K51" s="131" t="s">
        <v>52</v>
      </c>
    </row>
    <row r="52" spans="1:11" s="10" customFormat="1" ht="31.5" x14ac:dyDescent="0.25">
      <c r="A52" s="49" t="s">
        <v>24</v>
      </c>
      <c r="B52" s="13" t="s">
        <v>195</v>
      </c>
      <c r="C52" s="131" t="s">
        <v>52</v>
      </c>
      <c r="D52" s="25" t="s">
        <v>182</v>
      </c>
      <c r="E52" s="25" t="s">
        <v>52</v>
      </c>
      <c r="F52" s="131"/>
      <c r="G52" s="133" t="s">
        <v>189</v>
      </c>
      <c r="H52" s="14" t="s">
        <v>181</v>
      </c>
      <c r="I52" s="131">
        <v>3</v>
      </c>
      <c r="J52" s="131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1" t="s">
        <v>52</v>
      </c>
      <c r="D53" s="25" t="s">
        <v>183</v>
      </c>
      <c r="E53" s="25" t="s">
        <v>52</v>
      </c>
      <c r="F53" s="131"/>
      <c r="G53" s="133" t="s">
        <v>189</v>
      </c>
      <c r="H53" s="14" t="s">
        <v>181</v>
      </c>
      <c r="I53" s="131">
        <v>5</v>
      </c>
      <c r="J53" s="131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1" t="s">
        <v>52</v>
      </c>
      <c r="D54" s="25" t="s">
        <v>184</v>
      </c>
      <c r="E54" s="25" t="s">
        <v>52</v>
      </c>
      <c r="F54" s="131"/>
      <c r="G54" s="133" t="s">
        <v>189</v>
      </c>
      <c r="H54" s="14" t="s">
        <v>181</v>
      </c>
      <c r="I54" s="131">
        <v>10</v>
      </c>
      <c r="J54" s="131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1" t="s">
        <v>52</v>
      </c>
      <c r="D55" s="25" t="s">
        <v>185</v>
      </c>
      <c r="E55" s="25" t="s">
        <v>52</v>
      </c>
      <c r="F55" s="131"/>
      <c r="G55" s="133" t="s">
        <v>189</v>
      </c>
      <c r="H55" s="14" t="s">
        <v>181</v>
      </c>
      <c r="I55" s="131">
        <v>40</v>
      </c>
      <c r="J55" s="131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1" t="s">
        <v>52</v>
      </c>
      <c r="D56" s="25" t="s">
        <v>186</v>
      </c>
      <c r="E56" s="25" t="s">
        <v>52</v>
      </c>
      <c r="F56" s="131"/>
      <c r="G56" s="133" t="s">
        <v>189</v>
      </c>
      <c r="H56" s="14" t="s">
        <v>181</v>
      </c>
      <c r="I56" s="131">
        <v>70</v>
      </c>
      <c r="J56" s="131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1" t="s">
        <v>52</v>
      </c>
      <c r="D57" s="25" t="s">
        <v>187</v>
      </c>
      <c r="E57" s="25" t="s">
        <v>52</v>
      </c>
      <c r="F57" s="131"/>
      <c r="G57" s="133" t="s">
        <v>189</v>
      </c>
      <c r="H57" s="14" t="s">
        <v>181</v>
      </c>
      <c r="I57" s="131">
        <v>300</v>
      </c>
      <c r="J57" s="131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1" t="s">
        <v>52</v>
      </c>
      <c r="D58" s="25" t="s">
        <v>188</v>
      </c>
      <c r="E58" s="25" t="s">
        <v>52</v>
      </c>
      <c r="F58" s="131"/>
      <c r="G58" s="133" t="s">
        <v>189</v>
      </c>
      <c r="H58" s="14" t="s">
        <v>181</v>
      </c>
      <c r="I58" s="131">
        <v>500</v>
      </c>
      <c r="J58" s="131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9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8"/>
      <c r="B61" s="178"/>
    </row>
    <row r="62" spans="1:11" s="31" customFormat="1" ht="41.25" customHeight="1" x14ac:dyDescent="0.25">
      <c r="A62" s="178"/>
      <c r="B62" s="178"/>
    </row>
    <row r="63" spans="1:11" s="31" customFormat="1" ht="38.25" customHeight="1" x14ac:dyDescent="0.25">
      <c r="A63" s="178"/>
      <c r="B63" s="178"/>
    </row>
    <row r="64" spans="1:11" s="31" customFormat="1" ht="18.75" customHeight="1" x14ac:dyDescent="0.25">
      <c r="A64" s="174"/>
      <c r="B64" s="174"/>
    </row>
    <row r="65" spans="1:11" s="31" customFormat="1" ht="217.5" customHeight="1" x14ac:dyDescent="0.25">
      <c r="A65" s="175"/>
      <c r="B65" s="176"/>
    </row>
    <row r="66" spans="1:11" ht="53.25" customHeight="1" x14ac:dyDescent="0.25">
      <c r="A66" s="175"/>
      <c r="B66" s="177"/>
    </row>
    <row r="67" spans="1:11" x14ac:dyDescent="0.25">
      <c r="A67" s="159"/>
      <c r="B67" s="159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8" t="s">
        <v>28</v>
      </c>
      <c r="B2" s="198"/>
      <c r="C2" s="198"/>
      <c r="D2" s="198"/>
      <c r="E2" s="198"/>
      <c r="F2" s="198"/>
      <c r="G2" s="198"/>
      <c r="J2" s="70"/>
      <c r="K2" s="70"/>
    </row>
    <row r="3" spans="1:17" ht="36" customHeight="1" x14ac:dyDescent="0.25">
      <c r="A3" s="51" t="s">
        <v>0</v>
      </c>
      <c r="B3" s="1" t="s">
        <v>27</v>
      </c>
      <c r="C3" s="199" t="s">
        <v>17</v>
      </c>
      <c r="D3" s="199"/>
      <c r="E3" s="173" t="s">
        <v>18</v>
      </c>
      <c r="F3" s="173"/>
      <c r="G3" s="173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0">
        <v>3</v>
      </c>
      <c r="D4" s="201"/>
      <c r="E4" s="202">
        <v>4</v>
      </c>
      <c r="F4" s="203"/>
      <c r="G4" s="204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5"/>
      <c r="D5" s="205"/>
      <c r="E5" s="205">
        <f>+т4!K59+т3!K74+т2!J64</f>
        <v>0</v>
      </c>
      <c r="F5" s="205"/>
      <c r="G5" s="205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7"/>
      <c r="D6" s="197"/>
      <c r="E6" s="197">
        <f>+E5*0.18</f>
        <v>0</v>
      </c>
      <c r="F6" s="197"/>
      <c r="G6" s="197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7"/>
      <c r="D7" s="197"/>
      <c r="E7" s="197">
        <f>+E5*1.18</f>
        <v>0</v>
      </c>
      <c r="F7" s="197"/>
      <c r="G7" s="197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5"/>
      <c r="D8" s="196"/>
      <c r="E8" s="197">
        <f>208413*1.073*1.065*1.062*1.062</f>
        <v>268610.61322214518</v>
      </c>
      <c r="F8" s="197"/>
      <c r="G8" s="197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2"/>
      <c r="D9" s="183"/>
      <c r="E9" s="189">
        <v>266603</v>
      </c>
      <c r="F9" s="190"/>
      <c r="G9" s="191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2"/>
      <c r="D10" s="183"/>
      <c r="E10" s="194">
        <f>E8-E11</f>
        <v>2007.6132221451844</v>
      </c>
      <c r="F10" s="190"/>
      <c r="G10" s="191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2"/>
      <c r="D11" s="183"/>
      <c r="E11" s="189">
        <v>266603</v>
      </c>
      <c r="F11" s="190"/>
      <c r="G11" s="191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2"/>
      <c r="D12" s="183"/>
      <c r="E12" s="184"/>
      <c r="F12" s="185"/>
      <c r="G12" s="186"/>
      <c r="H12" s="71"/>
      <c r="I12" s="71"/>
    </row>
    <row r="13" spans="1:17" ht="18" x14ac:dyDescent="0.25">
      <c r="A13" s="32" t="s">
        <v>25</v>
      </c>
      <c r="B13" s="35" t="s">
        <v>59</v>
      </c>
      <c r="C13" s="182"/>
      <c r="D13" s="183"/>
      <c r="E13" s="184"/>
      <c r="F13" s="185"/>
      <c r="G13" s="186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2"/>
      <c r="D15" s="183"/>
      <c r="E15" s="184"/>
      <c r="F15" s="185"/>
      <c r="G15" s="186"/>
      <c r="H15" s="71"/>
      <c r="I15" s="71"/>
    </row>
    <row r="16" spans="1:17" ht="18" x14ac:dyDescent="0.25">
      <c r="A16" s="32" t="s">
        <v>61</v>
      </c>
      <c r="B16" s="35" t="s">
        <v>62</v>
      </c>
      <c r="C16" s="182"/>
      <c r="D16" s="183"/>
      <c r="E16" s="184"/>
      <c r="F16" s="185"/>
      <c r="G16" s="186"/>
      <c r="H16" s="71"/>
      <c r="I16" s="71"/>
    </row>
    <row r="17" spans="1:13" ht="18" x14ac:dyDescent="0.25">
      <c r="A17" s="32" t="s">
        <v>26</v>
      </c>
      <c r="B17" s="35" t="s">
        <v>63</v>
      </c>
      <c r="C17" s="187"/>
      <c r="D17" s="188"/>
      <c r="E17" s="189"/>
      <c r="F17" s="190"/>
      <c r="G17" s="191"/>
      <c r="H17" s="74"/>
      <c r="I17" s="81"/>
    </row>
    <row r="18" spans="1:13" x14ac:dyDescent="0.25">
      <c r="A18" s="54"/>
      <c r="B18" s="38"/>
      <c r="C18" s="192"/>
      <c r="D18" s="192"/>
      <c r="E18" s="193"/>
      <c r="F18" s="193"/>
      <c r="G18" s="193"/>
    </row>
    <row r="19" spans="1:13" ht="18" x14ac:dyDescent="0.25">
      <c r="A19" s="180" t="s">
        <v>67</v>
      </c>
      <c r="B19" s="180"/>
      <c r="C19" s="180"/>
      <c r="D19" s="180"/>
      <c r="E19" s="180"/>
      <c r="F19" s="180"/>
      <c r="G19" s="180"/>
    </row>
    <row r="20" spans="1:13" ht="36" customHeight="1" x14ac:dyDescent="0.25">
      <c r="A20" s="181" t="s">
        <v>64</v>
      </c>
      <c r="B20" s="181"/>
      <c r="C20" s="181"/>
      <c r="D20" s="181"/>
      <c r="E20" s="181"/>
      <c r="F20" s="181"/>
      <c r="G20" s="181"/>
    </row>
    <row r="21" spans="1:13" ht="31.5" customHeight="1" x14ac:dyDescent="0.25">
      <c r="A21" s="181" t="s">
        <v>65</v>
      </c>
      <c r="B21" s="181"/>
      <c r="C21" s="181"/>
      <c r="D21" s="181"/>
      <c r="E21" s="181"/>
      <c r="F21" s="181"/>
      <c r="G21" s="181"/>
      <c r="H21" s="68" t="s">
        <v>23</v>
      </c>
    </row>
    <row r="22" spans="1:13" s="31" customFormat="1" ht="69.75" customHeight="1" x14ac:dyDescent="0.25">
      <c r="A22" s="181" t="s">
        <v>66</v>
      </c>
      <c r="B22" s="181"/>
      <c r="C22" s="181"/>
      <c r="D22" s="181"/>
      <c r="E22" s="181"/>
      <c r="F22" s="181"/>
      <c r="G22" s="181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8"/>
      <c r="B23" s="178"/>
      <c r="C23" s="178"/>
      <c r="D23" s="178"/>
      <c r="E23" s="178"/>
      <c r="F23" s="178"/>
      <c r="G23" s="178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8"/>
      <c r="B24" s="178"/>
      <c r="C24" s="178"/>
      <c r="D24" s="178"/>
      <c r="E24" s="178"/>
      <c r="F24" s="178"/>
      <c r="G24" s="178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8"/>
      <c r="B25" s="178"/>
      <c r="C25" s="178"/>
      <c r="D25" s="178"/>
      <c r="E25" s="178"/>
      <c r="F25" s="178"/>
      <c r="G25" s="178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76"/>
      <c r="I27" s="77"/>
      <c r="J27" s="78"/>
      <c r="K27" s="78"/>
      <c r="L27" s="78"/>
      <c r="M27" s="78"/>
    </row>
    <row r="28" spans="1:13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3" x14ac:dyDescent="0.25">
      <c r="A29" s="159"/>
      <c r="B29" s="159"/>
      <c r="C29" s="159"/>
      <c r="D29" s="159"/>
      <c r="E29" s="159"/>
      <c r="F29" s="159"/>
      <c r="G29" s="159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8"/>
      <c r="B1" s="208"/>
      <c r="C1" s="208"/>
      <c r="D1" s="208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7" t="s">
        <v>92</v>
      </c>
      <c r="B4" s="206" t="s">
        <v>96</v>
      </c>
      <c r="C4" s="206" t="s">
        <v>91</v>
      </c>
      <c r="D4" s="206"/>
      <c r="E4" s="21"/>
      <c r="F4" s="20"/>
      <c r="G4" s="22"/>
      <c r="H4" s="20"/>
      <c r="I4" s="108"/>
    </row>
    <row r="5" spans="1:9" ht="53.25" customHeight="1" x14ac:dyDescent="0.25">
      <c r="A5" s="207"/>
      <c r="B5" s="206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10" zoomScaleNormal="124" zoomScaleSheetLayoutView="100" workbookViewId="0">
      <selection activeCell="D10" sqref="D1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9" t="str">
        <f>т1!D6</f>
        <v>Монтаж системы учета с АСКУЭ в ТП</v>
      </c>
      <c r="C1" s="209"/>
      <c r="D1" s="209"/>
      <c r="G1" s="22"/>
      <c r="H1" s="22"/>
    </row>
    <row r="2" spans="1:14" ht="54.75" customHeight="1" x14ac:dyDescent="0.25">
      <c r="A2" s="210" t="s">
        <v>363</v>
      </c>
      <c r="B2" s="210"/>
      <c r="C2" s="210"/>
      <c r="D2" s="210"/>
      <c r="G2" s="22"/>
      <c r="H2" s="22"/>
    </row>
    <row r="3" spans="1:14" ht="0.75" customHeight="1" x14ac:dyDescent="0.25">
      <c r="A3" s="87" t="s">
        <v>80</v>
      </c>
      <c r="B3" s="211" t="s">
        <v>81</v>
      </c>
      <c r="C3" s="211"/>
      <c r="D3" s="211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7676.52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1535.3040000000001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9211.8240000000005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9211.8240000000005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35353.701109999995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28">
        <f>5.05577468*1000</f>
        <v>5055.7746799999995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5.68102238*1000</f>
        <v>5681.0223800000003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7.77422764*1000</f>
        <v>7774.2276400000001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8.33189887*1000</f>
        <v>8331.8988699999991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8.51077754*1000</f>
        <v>8510.7775399999991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10377.221547052566</v>
      </c>
      <c r="E20" s="102"/>
      <c r="F20" s="103"/>
      <c r="G20" s="103"/>
      <c r="H20" s="104"/>
      <c r="I20" s="104"/>
    </row>
    <row r="21" spans="1:9" ht="36" customHeight="1" x14ac:dyDescent="0.25">
      <c r="A21" s="180" t="s">
        <v>67</v>
      </c>
      <c r="B21" s="180"/>
      <c r="C21" s="180"/>
      <c r="D21" s="180"/>
    </row>
    <row r="22" spans="1:9" ht="31.5" customHeight="1" x14ac:dyDescent="0.25">
      <c r="A22" s="181" t="s">
        <v>64</v>
      </c>
      <c r="B22" s="181"/>
      <c r="C22" s="181"/>
      <c r="D22" s="181"/>
    </row>
    <row r="23" spans="1:9" s="31" customFormat="1" ht="80.25" customHeight="1" x14ac:dyDescent="0.25">
      <c r="A23" s="181" t="s">
        <v>66</v>
      </c>
      <c r="B23" s="181"/>
      <c r="C23" s="181"/>
      <c r="D23" s="181"/>
      <c r="E23" s="65"/>
      <c r="F23" s="24"/>
    </row>
    <row r="24" spans="1:9" s="31" customFormat="1" ht="18.75" customHeight="1" x14ac:dyDescent="0.25">
      <c r="A24" s="212" t="s">
        <v>364</v>
      </c>
      <c r="B24" s="212"/>
      <c r="C24" s="212"/>
      <c r="D24" s="212"/>
      <c r="E24" s="65"/>
      <c r="F24" s="24"/>
    </row>
    <row r="25" spans="1:9" s="31" customFormat="1" ht="41.25" customHeight="1" x14ac:dyDescent="0.25">
      <c r="A25" s="178"/>
      <c r="B25" s="178"/>
      <c r="C25" s="178"/>
      <c r="D25" s="178"/>
      <c r="E25" s="65"/>
      <c r="F25" s="24"/>
    </row>
    <row r="26" spans="1:9" s="31" customFormat="1" ht="38.25" customHeight="1" x14ac:dyDescent="0.25">
      <c r="A26" s="178"/>
      <c r="B26" s="178"/>
      <c r="C26" s="178"/>
      <c r="D26" s="178"/>
      <c r="E26"/>
      <c r="F26" s="24"/>
    </row>
    <row r="27" spans="1:9" s="31" customFormat="1" ht="18.75" customHeight="1" x14ac:dyDescent="0.25">
      <c r="A27" s="174"/>
      <c r="B27" s="174"/>
      <c r="C27" s="174"/>
      <c r="D27" s="174"/>
      <c r="E27" s="65"/>
      <c r="F27" s="24"/>
    </row>
    <row r="28" spans="1:9" s="31" customFormat="1" ht="217.5" customHeight="1" x14ac:dyDescent="0.25">
      <c r="A28" s="175"/>
      <c r="B28" s="176"/>
      <c r="C28" s="176"/>
      <c r="D28" s="176"/>
      <c r="E28" s="65"/>
      <c r="F28" s="24"/>
    </row>
    <row r="29" spans="1:9" ht="53.25" customHeight="1" x14ac:dyDescent="0.25">
      <c r="A29" s="175"/>
      <c r="B29" s="177"/>
      <c r="C29" s="177"/>
      <c r="D29" s="177"/>
    </row>
    <row r="30" spans="1:9" x14ac:dyDescent="0.25">
      <c r="A30" s="159"/>
      <c r="B30" s="159"/>
      <c r="C30" s="159"/>
      <c r="D30" s="159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2021-02-12T07:10:13Z</dcterms:modified>
</cp:coreProperties>
</file>