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olotuhin\Desktop\Джобка\!!!РАБОЧАЯ\ВЫСОКАЯ сторона\Отключения поквартально на сайт\"/>
    </mc:Choice>
  </mc:AlternateContent>
  <bookViews>
    <workbookView xWindow="0" yWindow="0" windowWidth="25200" windowHeight="11985"/>
  </bookViews>
  <sheets>
    <sheet name="Статистика" sheetId="1" r:id="rId1"/>
    <sheet name="Лист1" sheetId="2" r:id="rId2"/>
  </sheets>
  <definedNames>
    <definedName name="_xlnm._FilterDatabase" localSheetId="0" hidden="1">Статистика!#REF!</definedName>
    <definedName name="_xlnm.Print_Area" localSheetId="0">Статистика!$A$1:$P$82</definedName>
  </definedNames>
  <calcPr calcId="152511"/>
</workbook>
</file>

<file path=xl/calcChain.xml><?xml version="1.0" encoding="utf-8"?>
<calcChain xmlns="http://schemas.openxmlformats.org/spreadsheetml/2006/main">
  <c r="P13" i="1" l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54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G54" i="1"/>
  <c r="H54" i="1" s="1"/>
  <c r="D54" i="1"/>
  <c r="G75" i="1"/>
  <c r="D75" i="1"/>
  <c r="G74" i="1"/>
  <c r="D74" i="1"/>
  <c r="G73" i="1"/>
  <c r="D73" i="1"/>
  <c r="G64" i="1"/>
  <c r="G65" i="1"/>
  <c r="G66" i="1"/>
  <c r="G67" i="1"/>
  <c r="G68" i="1"/>
  <c r="G69" i="1"/>
  <c r="G70" i="1"/>
  <c r="G71" i="1"/>
  <c r="G72" i="1"/>
  <c r="D64" i="1"/>
  <c r="D65" i="1"/>
  <c r="D66" i="1"/>
  <c r="D67" i="1"/>
  <c r="D68" i="1"/>
  <c r="D69" i="1"/>
  <c r="D70" i="1"/>
  <c r="D71" i="1"/>
  <c r="D72" i="1"/>
  <c r="D60" i="1"/>
  <c r="D61" i="1"/>
  <c r="D62" i="1"/>
  <c r="D63" i="1"/>
  <c r="G56" i="1"/>
  <c r="G57" i="1"/>
  <c r="G58" i="1"/>
  <c r="G59" i="1"/>
  <c r="G60" i="1"/>
  <c r="G61" i="1"/>
  <c r="G62" i="1"/>
  <c r="H62" i="1" s="1"/>
  <c r="G63" i="1"/>
  <c r="D56" i="1"/>
  <c r="D57" i="1"/>
  <c r="H57" i="1" s="1"/>
  <c r="D58" i="1"/>
  <c r="H58" i="1" s="1"/>
  <c r="D59" i="1"/>
  <c r="D50" i="1"/>
  <c r="D51" i="1"/>
  <c r="D53" i="1"/>
  <c r="D55" i="1"/>
  <c r="G49" i="1"/>
  <c r="G50" i="1"/>
  <c r="G51" i="1"/>
  <c r="G53" i="1"/>
  <c r="G55" i="1"/>
  <c r="D49" i="1"/>
  <c r="G48" i="1"/>
  <c r="D48" i="1"/>
  <c r="G47" i="1"/>
  <c r="D47" i="1"/>
  <c r="D46" i="1"/>
  <c r="G36" i="1"/>
  <c r="G37" i="1"/>
  <c r="G38" i="1"/>
  <c r="G39" i="1"/>
  <c r="G40" i="1"/>
  <c r="G41" i="1"/>
  <c r="G42" i="1"/>
  <c r="G43" i="1"/>
  <c r="G44" i="1"/>
  <c r="G45" i="1"/>
  <c r="G46" i="1"/>
  <c r="D37" i="1"/>
  <c r="D38" i="1"/>
  <c r="D39" i="1"/>
  <c r="D40" i="1"/>
  <c r="D41" i="1"/>
  <c r="D42" i="1"/>
  <c r="D43" i="1"/>
  <c r="D44" i="1"/>
  <c r="D45" i="1"/>
  <c r="D36" i="1"/>
  <c r="H49" i="1" l="1"/>
  <c r="H73" i="1"/>
  <c r="H75" i="1"/>
  <c r="H71" i="1"/>
  <c r="H64" i="1"/>
  <c r="H74" i="1"/>
  <c r="H53" i="1"/>
  <c r="H68" i="1"/>
  <c r="H72" i="1"/>
  <c r="H69" i="1"/>
  <c r="H65" i="1"/>
  <c r="H70" i="1"/>
  <c r="H67" i="1"/>
  <c r="H66" i="1"/>
  <c r="H44" i="1"/>
  <c r="H42" i="1"/>
  <c r="H46" i="1"/>
  <c r="H47" i="1"/>
  <c r="H36" i="1"/>
  <c r="H56" i="1"/>
  <c r="H59" i="1"/>
  <c r="H63" i="1"/>
  <c r="H61" i="1"/>
  <c r="H60" i="1"/>
  <c r="H55" i="1"/>
  <c r="H48" i="1"/>
  <c r="H51" i="1"/>
  <c r="H45" i="1"/>
  <c r="H43" i="1"/>
  <c r="H41" i="1"/>
  <c r="H40" i="1"/>
  <c r="H39" i="1"/>
  <c r="H38" i="1"/>
  <c r="H37" i="1"/>
  <c r="G35" i="1"/>
  <c r="D35" i="1"/>
  <c r="G34" i="1"/>
  <c r="D34" i="1"/>
  <c r="G32" i="1"/>
  <c r="D32" i="1"/>
  <c r="G31" i="1"/>
  <c r="D31" i="1"/>
  <c r="G30" i="1"/>
  <c r="D30" i="1"/>
  <c r="G29" i="1"/>
  <c r="D29" i="1"/>
  <c r="P26" i="1"/>
  <c r="P12" i="1" s="1"/>
  <c r="I27" i="1"/>
  <c r="I30" i="1"/>
  <c r="I31" i="1"/>
  <c r="I32" i="1"/>
  <c r="I26" i="1"/>
  <c r="D22" i="1"/>
  <c r="H31" i="1" l="1"/>
  <c r="H34" i="1"/>
  <c r="H30" i="1"/>
  <c r="H32" i="1"/>
  <c r="H35" i="1"/>
  <c r="H29" i="1"/>
  <c r="G16" i="1"/>
  <c r="G17" i="1"/>
  <c r="G18" i="1"/>
  <c r="G19" i="1"/>
  <c r="G20" i="1"/>
  <c r="G21" i="1"/>
  <c r="G22" i="1"/>
  <c r="H22" i="1" s="1"/>
  <c r="G23" i="1"/>
  <c r="G24" i="1"/>
  <c r="G25" i="1"/>
  <c r="G26" i="1"/>
  <c r="G27" i="1"/>
  <c r="G28" i="1"/>
  <c r="D16" i="1"/>
  <c r="D17" i="1"/>
  <c r="D18" i="1"/>
  <c r="H18" i="1" s="1"/>
  <c r="D19" i="1"/>
  <c r="D20" i="1"/>
  <c r="D21" i="1"/>
  <c r="D23" i="1"/>
  <c r="H23" i="1" s="1"/>
  <c r="D24" i="1"/>
  <c r="D25" i="1"/>
  <c r="D26" i="1"/>
  <c r="D27" i="1"/>
  <c r="D28" i="1"/>
  <c r="H16" i="1" l="1"/>
  <c r="H17" i="1"/>
  <c r="H20" i="1"/>
  <c r="H21" i="1"/>
  <c r="H19" i="1"/>
  <c r="H26" i="1"/>
  <c r="H27" i="1"/>
  <c r="H28" i="1"/>
  <c r="H24" i="1"/>
  <c r="H25" i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G15" i="1" l="1"/>
  <c r="D15" i="1"/>
  <c r="H15" i="1" l="1"/>
</calcChain>
</file>

<file path=xl/sharedStrings.xml><?xml version="1.0" encoding="utf-8"?>
<sst xmlns="http://schemas.openxmlformats.org/spreadsheetml/2006/main" count="268" uniqueCount="115">
  <si>
    <t>Время отключения</t>
  </si>
  <si>
    <t>Дата включения</t>
  </si>
  <si>
    <t>Время включения</t>
  </si>
  <si>
    <t>№ фидера</t>
  </si>
  <si>
    <t>Класс напряжения, кВ</t>
  </si>
  <si>
    <t>10</t>
  </si>
  <si>
    <t>Отключение в результате выхода из строя элементов КЛ-10/6кВ</t>
  </si>
  <si>
    <t>6</t>
  </si>
  <si>
    <t>Повреждений не обнаружено</t>
  </si>
  <si>
    <t>пункт №11пп.б абз.15</t>
  </si>
  <si>
    <t>Включено с резерва, аварийно-восстановительный ремонт</t>
  </si>
  <si>
    <t>№ п/п</t>
  </si>
  <si>
    <t>Продолжительность прекращения по фидеру, час</t>
  </si>
  <si>
    <t>Наименование отключенной части сети</t>
  </si>
  <si>
    <t>Причина</t>
  </si>
  <si>
    <t>Мероприятия</t>
  </si>
  <si>
    <t>Объем недопоставленной электроэнергии,  кВт.ч</t>
  </si>
  <si>
    <t>Дата</t>
  </si>
  <si>
    <t>Прордолжительность прекращения, час</t>
  </si>
  <si>
    <t>Наименование  участка сети</t>
  </si>
  <si>
    <t>в т.ч. по причине отключений в смежных сетевых организациях</t>
  </si>
  <si>
    <t>Отключение в результате повреждения в сетях смежной сетевой организации</t>
  </si>
  <si>
    <t xml:space="preserve">                    Проверил</t>
  </si>
  <si>
    <t xml:space="preserve">                                                                                                                          </t>
  </si>
  <si>
    <t xml:space="preserve">               Начальник ПТО</t>
  </si>
  <si>
    <t xml:space="preserve">           Выполнил</t>
  </si>
  <si>
    <t xml:space="preserve">        __________________ Е.В.Масс</t>
  </si>
  <si>
    <t xml:space="preserve"> __________________ А.С.Золотухин</t>
  </si>
  <si>
    <t xml:space="preserve">   ________________ Р.Х.Валитов</t>
  </si>
  <si>
    <t xml:space="preserve">             «Утверждаю»</t>
  </si>
  <si>
    <t xml:space="preserve">      Технический директор</t>
  </si>
  <si>
    <t xml:space="preserve">            ООО «Горсети»</t>
  </si>
  <si>
    <t>Отключение в результате выхода из строя элементов ВЛ-10/6кВ</t>
  </si>
  <si>
    <t>10-13</t>
  </si>
  <si>
    <t>Зп-17</t>
  </si>
  <si>
    <t>О-9</t>
  </si>
  <si>
    <t>Па-12</t>
  </si>
  <si>
    <t xml:space="preserve">                   Инженер по расчетам и режимам ПТО</t>
  </si>
  <si>
    <t>IV квартал 2016 г.</t>
  </si>
  <si>
    <t xml:space="preserve"> ОКТЯБРЬ</t>
  </si>
  <si>
    <t>Сводные данные об аварийных отключениях в месяц по границам территориальных зон деятельности ООО "Горсети", вызванных авариями или внеплановыми отключениями объектов электросетевого хозяйства и объеме недопоставленной электроэнергии за IV квартал 2016г.</t>
  </si>
  <si>
    <t>КЛ-10 кВ от ЗРУ-10 кВ ГПП-35/10 кВ</t>
  </si>
  <si>
    <t>Сиб-22</t>
  </si>
  <si>
    <t>КЛ-6 кВ от ПС "Северная" до ТП 611-66</t>
  </si>
  <si>
    <t>КЛ-10 кВ от ТП 232 до ТП 516</t>
  </si>
  <si>
    <t>Вз-12</t>
  </si>
  <si>
    <t>КЛ-10 кВ от ПС "Водозабор" до оп.175</t>
  </si>
  <si>
    <t>Вс-26</t>
  </si>
  <si>
    <t>КЛ-10 кВ от ТП 540 до ТП 332</t>
  </si>
  <si>
    <t>КЛ-10 кВ от ТП 221 до ТП 101</t>
  </si>
  <si>
    <t>Н-2</t>
  </si>
  <si>
    <t>КЛ-10 кВ от РП "Нахимовский" до ТП 120</t>
  </si>
  <si>
    <t>КЛ-6 кВ от ТП 604-125 до ТП 604-22</t>
  </si>
  <si>
    <t>КЛ-10 кВ от ПС "ЗПП-Т" до РП "Пастера"</t>
  </si>
  <si>
    <t>М-15</t>
  </si>
  <si>
    <t>КЛ-10 кВ от РП "Мичуринский" до ТП 224</t>
  </si>
  <si>
    <t>КЛ-10 кВ от ПС "Западная" до ТП 942-81</t>
  </si>
  <si>
    <t>Сл-7</t>
  </si>
  <si>
    <t>Км-17</t>
  </si>
  <si>
    <t>КЛ-10 кВ от ТП 301 до ТП 15А</t>
  </si>
  <si>
    <t>Вз-15</t>
  </si>
  <si>
    <t>ВЛ-10 кВ от ЛР-17 до ТП 135 В</t>
  </si>
  <si>
    <t>ТП 149 А АБЗ</t>
  </si>
  <si>
    <t>Отключение в результате выхода из строя оборудования ТП</t>
  </si>
  <si>
    <t>Вз-11</t>
  </si>
  <si>
    <t xml:space="preserve">ВЛ-10 кВ от ПС "Водозабор"  </t>
  </si>
  <si>
    <t>НОЯБРЬ</t>
  </si>
  <si>
    <t>ВЛ-10 кВ от ЛР-17 до ТП-135 В</t>
  </si>
  <si>
    <t>ф.П-12</t>
  </si>
  <si>
    <t>КЛ-10 кВ от ТП 344 до ТП 496</t>
  </si>
  <si>
    <t>Отключение в результате действий сторонних лиц / организаций</t>
  </si>
  <si>
    <t>Я-10</t>
  </si>
  <si>
    <t>КЛ-10 кВ от ТП 97 до ТП 393</t>
  </si>
  <si>
    <t>КЛ-10 кВ от ТП 566 до ТП 308</t>
  </si>
  <si>
    <t>Ф-16</t>
  </si>
  <si>
    <t>КВЛ-10 кВ от РП "АГНКС"</t>
  </si>
  <si>
    <t>КЛ-10 кВ от ТП 944-42 до ТП 927-36</t>
  </si>
  <si>
    <t>10-10</t>
  </si>
  <si>
    <t>КЛ-10 кВ от РП "Ягодный"</t>
  </si>
  <si>
    <t>КЛ-10 кВ от ТП 728 до ТП 772</t>
  </si>
  <si>
    <t>КЛ-6 кВ от ТП 611-78 до ТП 611-9</t>
  </si>
  <si>
    <t>КЛ-10 кВ от ПС "Восточная" до ТП "ТЗСМ"</t>
  </si>
  <si>
    <t>Отключение в результате повреждений в абонентских сетях</t>
  </si>
  <si>
    <t>ДСЗ-25</t>
  </si>
  <si>
    <t>ДСЗ-26</t>
  </si>
  <si>
    <t>КЛ-10 кВ от ПС "ДСЗ" до ТП 2х1000 кВА ООО "Комбинат полимерных технологий"</t>
  </si>
  <si>
    <t>КВЛ-10 кВ от ТП-1 до ТП-22</t>
  </si>
  <si>
    <t>КЛ-10 кВ от ПС "ДСЗ" до ТП-250кВА                         ОАО "ЦентрСибнефтепровод"</t>
  </si>
  <si>
    <t>ДЕКАБРЬ</t>
  </si>
  <si>
    <t>КЛ-10 кВ от РП "Ягодный" до ТП 15 "Омега"</t>
  </si>
  <si>
    <t>ДСЗ-21</t>
  </si>
  <si>
    <t>606, 618 ,623</t>
  </si>
  <si>
    <t>110</t>
  </si>
  <si>
    <t xml:space="preserve">ВЛ-110 кВ ф.С-82 </t>
  </si>
  <si>
    <t>КЛ-10 кВ от ПС "Восточная" до РП "Восточный"</t>
  </si>
  <si>
    <t>Км-15</t>
  </si>
  <si>
    <t>КЛ-10 кВ от РП "Тверской" до ТП-145</t>
  </si>
  <si>
    <t>О-3</t>
  </si>
  <si>
    <t>Вз-16</t>
  </si>
  <si>
    <t>ВЛ-10 кВ от ТП 63 до ТП 64</t>
  </si>
  <si>
    <t>ВЛ-10 кВ от ПП-16 до ЛР-11</t>
  </si>
  <si>
    <t>КЛ-10 кВ от ТП 927-36 до ТП 927-20</t>
  </si>
  <si>
    <t>Р-6</t>
  </si>
  <si>
    <t xml:space="preserve"> Гп-4</t>
  </si>
  <si>
    <t>КЛ-10 кВ от РП "Радиотехнический" до ТП 357</t>
  </si>
  <si>
    <t>КЛ-10 кВ от ТП 103 до ТП 215</t>
  </si>
  <si>
    <t>ЛЭП 110 кВ от ПС "Восточная"</t>
  </si>
  <si>
    <t xml:space="preserve">ф.С-2 </t>
  </si>
  <si>
    <t>КЛ-10 кВ от ПС "Восточная" до ТП-444</t>
  </si>
  <si>
    <t>ВЛ-10 кВ от ПП-15 до ПП-16</t>
  </si>
  <si>
    <t>О-33,О-37</t>
  </si>
  <si>
    <t>ПС "Октябрьская" 1я с.ш.</t>
  </si>
  <si>
    <t>Со-3</t>
  </si>
  <si>
    <t>КЛ-10 кВ от ТП 774 до ТП 796</t>
  </si>
  <si>
    <t>КЛ-10 кВ от ТП 927-80 до ТП 940-20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</si>
</sst>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h:mm;@"/>
    <numFmt numFmtId="165" formatCode="dd/mm/yy\ h:mm;@"/>
    <numFmt numFmtId="166" formatCode="#,##0.000"/>
    <numFmt numFmtId="167" formatCode="0.00000"/>
    <numFmt numFmtId="168" formatCode="0.0%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Fill="1"/>
    <xf numFmtId="14" fontId="1" fillId="0" borderId="0" xfId="0" applyNumberFormat="1" applyFont="1" applyFill="1"/>
    <xf numFmtId="20" fontId="1" fillId="0" borderId="0" xfId="0" applyNumberFormat="1" applyFont="1" applyFill="1"/>
    <xf numFmtId="49" fontId="0" fillId="0" borderId="0" xfId="0" applyNumberFormat="1" applyFill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7" fontId="5" fillId="0" borderId="0" xfId="0" applyNumberFormat="1" applyFont="1" applyFill="1" applyBorder="1" applyAlignment="1">
      <alignment horizontal="center" vertical="center" wrapText="1"/>
    </xf>
    <xf numFmtId="168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NumberFormat="1" applyFill="1" applyAlignment="1">
      <alignment horizontal="center"/>
    </xf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0" fontId="0" fillId="0" borderId="0" xfId="0" applyFill="1"/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left" wrapText="1"/>
    </xf>
    <xf numFmtId="0" fontId="0" fillId="0" borderId="0" xfId="0" applyFill="1" applyAlignment="1">
      <alignment horizontal="left"/>
    </xf>
    <xf numFmtId="3" fontId="3" fillId="0" borderId="1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2" fillId="0" borderId="0" xfId="0" applyFont="1" applyFill="1"/>
    <xf numFmtId="0" fontId="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10" fillId="0" borderId="0" xfId="0" applyFont="1" applyFill="1"/>
    <xf numFmtId="49" fontId="8" fillId="0" borderId="0" xfId="0" applyNumberFormat="1" applyFont="1" applyFill="1"/>
    <xf numFmtId="0" fontId="8" fillId="0" borderId="0" xfId="0" applyFont="1" applyFill="1"/>
    <xf numFmtId="0" fontId="9" fillId="0" borderId="0" xfId="0" applyFont="1" applyFill="1" applyAlignment="1">
      <alignment horizontal="center" vertical="center"/>
    </xf>
    <xf numFmtId="0" fontId="11" fillId="0" borderId="0" xfId="0" applyFont="1" applyFill="1"/>
    <xf numFmtId="0" fontId="14" fillId="0" borderId="0" xfId="0" applyFont="1" applyFill="1"/>
    <xf numFmtId="0" fontId="14" fillId="0" borderId="0" xfId="0" applyNumberFormat="1" applyFont="1" applyFill="1" applyAlignment="1">
      <alignment horizontal="center"/>
    </xf>
    <xf numFmtId="49" fontId="14" fillId="0" borderId="0" xfId="0" applyNumberFormat="1" applyFont="1" applyFill="1"/>
    <xf numFmtId="49" fontId="14" fillId="0" borderId="0" xfId="0" applyNumberFormat="1" applyFont="1" applyFill="1" applyAlignment="1">
      <alignment horizontal="left" wrapText="1"/>
    </xf>
    <xf numFmtId="49" fontId="14" fillId="0" borderId="0" xfId="0" applyNumberFormat="1" applyFont="1" applyFill="1" applyAlignment="1">
      <alignment horizontal="left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left" vertical="center"/>
    </xf>
    <xf numFmtId="49" fontId="16" fillId="0" borderId="3" xfId="0" applyNumberFormat="1" applyFont="1" applyFill="1" applyBorder="1" applyAlignment="1">
      <alignment horizontal="left" vertical="center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49" fontId="1" fillId="2" borderId="0" xfId="0" applyNumberFormat="1" applyFont="1" applyFill="1"/>
    <xf numFmtId="14" fontId="1" fillId="2" borderId="0" xfId="0" applyNumberFormat="1" applyFont="1" applyFill="1" applyAlignment="1">
      <alignment horizontal="center"/>
    </xf>
    <xf numFmtId="14" fontId="14" fillId="2" borderId="0" xfId="0" applyNumberFormat="1" applyFont="1" applyFill="1"/>
    <xf numFmtId="14" fontId="15" fillId="2" borderId="3" xfId="0" applyNumberFormat="1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6" fillId="2" borderId="3" xfId="0" applyNumberFormat="1" applyFont="1" applyFill="1" applyBorder="1" applyAlignment="1">
      <alignment horizontal="left" vertical="center"/>
    </xf>
    <xf numFmtId="14" fontId="4" fillId="2" borderId="0" xfId="0" applyNumberFormat="1" applyFont="1" applyFill="1" applyBorder="1" applyAlignment="1">
      <alignment horizontal="center" vertical="center"/>
    </xf>
    <xf numFmtId="166" fontId="5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/>
    <xf numFmtId="49" fontId="1" fillId="2" borderId="0" xfId="0" applyNumberFormat="1" applyFont="1" applyFill="1" applyAlignment="1">
      <alignment horizontal="center"/>
    </xf>
    <xf numFmtId="49" fontId="14" fillId="2" borderId="0" xfId="0" applyNumberFormat="1" applyFont="1" applyFill="1"/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6" fillId="2" borderId="3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8" fillId="2" borderId="0" xfId="0" applyNumberFormat="1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17" fontId="1" fillId="0" borderId="1" xfId="0" applyNumberFormat="1" applyFont="1" applyFill="1" applyBorder="1" applyAlignment="1">
      <alignment horizontal="center" vertical="center"/>
    </xf>
    <xf numFmtId="17" fontId="1" fillId="0" borderId="1" xfId="0" quotePrefix="1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/>
    <xf numFmtId="49" fontId="15" fillId="0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1"/>
  <sheetViews>
    <sheetView tabSelected="1" workbookViewId="0">
      <selection activeCell="L17" sqref="L17"/>
    </sheetView>
  </sheetViews>
  <sheetFormatPr defaultRowHeight="15" x14ac:dyDescent="0.25"/>
  <cols>
    <col min="1" max="1" width="9.140625" style="25"/>
    <col min="2" max="2" width="18.140625" style="10" customWidth="1"/>
    <col min="3" max="3" width="19.5703125" style="10" customWidth="1"/>
    <col min="4" max="4" width="4.42578125" style="55" hidden="1" customWidth="1"/>
    <col min="5" max="5" width="15" style="10" customWidth="1"/>
    <col min="6" max="6" width="14.28515625" style="10" customWidth="1"/>
    <col min="7" max="7" width="2.7109375" style="56" hidden="1" customWidth="1"/>
    <col min="8" max="8" width="18.42578125" style="10" customWidth="1"/>
    <col min="9" max="10" width="17.140625" style="10" hidden="1" customWidth="1"/>
    <col min="11" max="11" width="15" style="10" customWidth="1"/>
    <col min="12" max="12" width="43" style="14" customWidth="1"/>
    <col min="13" max="13" width="11.42578125" style="10" customWidth="1"/>
    <col min="14" max="14" width="36.85546875" style="11" customWidth="1"/>
    <col min="15" max="15" width="31.140625" style="11" customWidth="1"/>
    <col min="16" max="16" width="12.28515625" style="1" customWidth="1"/>
    <col min="17" max="17" width="2.7109375" style="1" customWidth="1"/>
    <col min="18" max="18" width="1.140625" style="1" customWidth="1"/>
    <col min="19" max="19" width="9.140625" style="1" customWidth="1"/>
    <col min="20" max="16384" width="9.140625" style="1"/>
  </cols>
  <sheetData>
    <row r="1" spans="1:18" ht="18.75" x14ac:dyDescent="0.3">
      <c r="O1" s="21"/>
      <c r="P1" s="22"/>
    </row>
    <row r="2" spans="1:18" ht="18.75" x14ac:dyDescent="0.3">
      <c r="D2" s="56"/>
      <c r="L2" s="1"/>
      <c r="M2" s="8"/>
      <c r="O2" s="23" t="s">
        <v>29</v>
      </c>
      <c r="P2" s="22"/>
    </row>
    <row r="3" spans="1:18" ht="18.75" x14ac:dyDescent="0.3">
      <c r="D3" s="56"/>
      <c r="L3" s="1"/>
      <c r="M3" s="8"/>
      <c r="N3" s="1"/>
      <c r="O3" s="23" t="s">
        <v>30</v>
      </c>
      <c r="P3" s="22"/>
    </row>
    <row r="4" spans="1:18" ht="18.75" x14ac:dyDescent="0.3">
      <c r="D4" s="56"/>
      <c r="L4" s="1"/>
      <c r="M4" s="1"/>
      <c r="N4" s="1"/>
      <c r="O4" s="23" t="s">
        <v>31</v>
      </c>
      <c r="P4" s="22"/>
    </row>
    <row r="5" spans="1:18" ht="35.25" customHeight="1" x14ac:dyDescent="0.3">
      <c r="D5" s="56"/>
      <c r="L5" s="1"/>
      <c r="M5" s="1"/>
      <c r="N5" s="1"/>
      <c r="O5" s="24" t="s">
        <v>28</v>
      </c>
      <c r="P5" s="22"/>
    </row>
    <row r="6" spans="1:18" x14ac:dyDescent="0.25">
      <c r="A6" s="25" t="s">
        <v>9</v>
      </c>
      <c r="B6" s="12"/>
      <c r="C6" s="13"/>
      <c r="D6" s="57"/>
      <c r="E6" s="12"/>
      <c r="F6" s="13"/>
      <c r="G6" s="66"/>
      <c r="H6" s="13"/>
      <c r="I6" s="13"/>
      <c r="J6" s="13"/>
      <c r="K6" s="12"/>
      <c r="M6" s="12"/>
      <c r="O6" s="15"/>
      <c r="P6" s="10"/>
      <c r="Q6" s="12"/>
    </row>
    <row r="7" spans="1:18" s="33" customFormat="1" ht="34.5" customHeight="1" x14ac:dyDescent="0.35">
      <c r="A7" s="86" t="s">
        <v>40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7"/>
      <c r="P7" s="87"/>
    </row>
    <row r="8" spans="1:18" s="33" customFormat="1" ht="9" customHeight="1" x14ac:dyDescent="0.3">
      <c r="A8" s="34"/>
      <c r="B8" s="35"/>
      <c r="C8" s="35"/>
      <c r="D8" s="58"/>
      <c r="E8" s="35"/>
      <c r="F8" s="35"/>
      <c r="G8" s="67"/>
      <c r="H8" s="35"/>
      <c r="I8" s="35"/>
      <c r="J8" s="35"/>
      <c r="K8" s="35"/>
      <c r="L8" s="36"/>
      <c r="M8" s="35"/>
      <c r="N8" s="37"/>
      <c r="O8" s="37"/>
    </row>
    <row r="9" spans="1:18" ht="76.5" customHeight="1" x14ac:dyDescent="0.25">
      <c r="A9" s="38" t="s">
        <v>11</v>
      </c>
      <c r="B9" s="39" t="s">
        <v>12</v>
      </c>
      <c r="C9" s="40"/>
      <c r="D9" s="59"/>
      <c r="E9" s="41"/>
      <c r="F9" s="40"/>
      <c r="G9" s="68"/>
      <c r="H9" s="42"/>
      <c r="I9" s="40"/>
      <c r="J9" s="40"/>
      <c r="K9" s="88" t="s">
        <v>13</v>
      </c>
      <c r="L9" s="89"/>
      <c r="M9" s="43" t="s">
        <v>4</v>
      </c>
      <c r="N9" s="43" t="s">
        <v>14</v>
      </c>
      <c r="O9" s="43" t="s">
        <v>15</v>
      </c>
      <c r="P9" s="54" t="s">
        <v>16</v>
      </c>
    </row>
    <row r="10" spans="1:18" ht="63" customHeight="1" x14ac:dyDescent="0.25">
      <c r="A10" s="38"/>
      <c r="B10" s="44" t="s">
        <v>17</v>
      </c>
      <c r="C10" s="44" t="s">
        <v>0</v>
      </c>
      <c r="D10" s="60"/>
      <c r="E10" s="44" t="s">
        <v>1</v>
      </c>
      <c r="F10" s="44" t="s">
        <v>2</v>
      </c>
      <c r="G10" s="69"/>
      <c r="H10" s="44" t="s">
        <v>18</v>
      </c>
      <c r="I10" s="44"/>
      <c r="J10" s="44"/>
      <c r="K10" s="45" t="s">
        <v>3</v>
      </c>
      <c r="L10" s="44" t="s">
        <v>19</v>
      </c>
      <c r="M10" s="46"/>
      <c r="N10" s="46"/>
      <c r="O10" s="46"/>
      <c r="P10" s="44"/>
    </row>
    <row r="11" spans="1:18" x14ac:dyDescent="0.25">
      <c r="A11" s="47">
        <v>1</v>
      </c>
      <c r="B11" s="48">
        <v>2</v>
      </c>
      <c r="C11" s="48">
        <v>3</v>
      </c>
      <c r="D11" s="61"/>
      <c r="E11" s="48">
        <v>4</v>
      </c>
      <c r="F11" s="48">
        <v>5</v>
      </c>
      <c r="G11" s="70"/>
      <c r="H11" s="48">
        <v>6</v>
      </c>
      <c r="I11" s="48"/>
      <c r="J11" s="48"/>
      <c r="K11" s="48">
        <v>7</v>
      </c>
      <c r="L11" s="19">
        <v>8</v>
      </c>
      <c r="M11" s="48">
        <v>9</v>
      </c>
      <c r="N11" s="48">
        <v>10</v>
      </c>
      <c r="O11" s="49">
        <v>11</v>
      </c>
      <c r="P11" s="49">
        <v>12</v>
      </c>
    </row>
    <row r="12" spans="1:18" ht="16.5" customHeight="1" x14ac:dyDescent="0.25">
      <c r="A12" s="50" t="s">
        <v>38</v>
      </c>
      <c r="B12" s="51"/>
      <c r="C12" s="51"/>
      <c r="D12" s="62"/>
      <c r="E12" s="51"/>
      <c r="F12" s="51"/>
      <c r="G12" s="71"/>
      <c r="H12" s="51"/>
      <c r="I12" s="51"/>
      <c r="J12" s="51"/>
      <c r="K12" s="51"/>
      <c r="L12" s="52"/>
      <c r="M12" s="51"/>
      <c r="N12" s="51"/>
      <c r="O12" s="53"/>
      <c r="P12" s="16">
        <f>SUM(P15:P75)</f>
        <v>61605.91</v>
      </c>
    </row>
    <row r="13" spans="1:18" x14ac:dyDescent="0.25">
      <c r="A13" s="50" t="s">
        <v>20</v>
      </c>
      <c r="B13" s="51"/>
      <c r="C13" s="51"/>
      <c r="D13" s="62"/>
      <c r="E13" s="51"/>
      <c r="F13" s="51"/>
      <c r="G13" s="71"/>
      <c r="H13" s="51"/>
      <c r="I13" s="51"/>
      <c r="J13" s="51"/>
      <c r="K13" s="51"/>
      <c r="L13" s="52"/>
      <c r="M13" s="51"/>
      <c r="N13" s="51"/>
      <c r="O13" s="53"/>
      <c r="P13" s="16">
        <f>P57+P72</f>
        <v>3886.7200000000003</v>
      </c>
    </row>
    <row r="14" spans="1:18" x14ac:dyDescent="0.25">
      <c r="B14" s="17"/>
      <c r="C14" s="17"/>
      <c r="D14" s="63"/>
      <c r="E14" s="17"/>
      <c r="F14" s="17"/>
      <c r="G14" s="72"/>
      <c r="H14" s="17"/>
      <c r="I14" s="17"/>
      <c r="J14" s="17"/>
      <c r="K14" s="17" t="s">
        <v>39</v>
      </c>
      <c r="L14" s="18"/>
      <c r="M14" s="17"/>
      <c r="N14" s="17"/>
      <c r="O14" s="17"/>
      <c r="P14" s="17"/>
    </row>
    <row r="15" spans="1:18" ht="30" x14ac:dyDescent="0.25">
      <c r="A15" s="74">
        <v>1</v>
      </c>
      <c r="B15" s="75">
        <v>42647</v>
      </c>
      <c r="C15" s="76">
        <v>0.125</v>
      </c>
      <c r="D15" s="77">
        <f>B15+C15</f>
        <v>42647.125</v>
      </c>
      <c r="E15" s="75">
        <v>42647</v>
      </c>
      <c r="F15" s="76">
        <v>0.41666666666666669</v>
      </c>
      <c r="G15" s="77">
        <f>E15+F15</f>
        <v>42647.416666666664</v>
      </c>
      <c r="H15" s="76">
        <f>G15-D15</f>
        <v>0.29166666666424135</v>
      </c>
      <c r="I15" s="75">
        <v>42647</v>
      </c>
      <c r="J15" s="76">
        <v>0.41666666666666669</v>
      </c>
      <c r="K15" s="49" t="s">
        <v>42</v>
      </c>
      <c r="L15" s="78" t="s">
        <v>41</v>
      </c>
      <c r="M15" s="19" t="s">
        <v>5</v>
      </c>
      <c r="N15" s="19" t="s">
        <v>6</v>
      </c>
      <c r="O15" s="19" t="s">
        <v>10</v>
      </c>
      <c r="P15" s="49"/>
      <c r="Q15" s="2"/>
      <c r="R15" s="3"/>
    </row>
    <row r="16" spans="1:18" x14ac:dyDescent="0.25">
      <c r="A16" s="74">
        <f>A15+1</f>
        <v>2</v>
      </c>
      <c r="B16" s="75">
        <v>42648</v>
      </c>
      <c r="C16" s="76">
        <v>0.67013888888888884</v>
      </c>
      <c r="D16" s="77">
        <f t="shared" ref="D16:D75" si="0">B16+C16</f>
        <v>42648.670138888891</v>
      </c>
      <c r="E16" s="75">
        <v>42648</v>
      </c>
      <c r="F16" s="76">
        <v>0.69791666666666663</v>
      </c>
      <c r="G16" s="77">
        <f t="shared" ref="G16:G75" si="1">E16+F16</f>
        <v>42648.697916666664</v>
      </c>
      <c r="H16" s="76">
        <f t="shared" ref="H16:H23" si="2">G16-D16</f>
        <v>2.7777777773735579E-2</v>
      </c>
      <c r="I16" s="75">
        <v>42648</v>
      </c>
      <c r="J16" s="76">
        <v>0.69791666666666663</v>
      </c>
      <c r="K16" s="49">
        <v>430</v>
      </c>
      <c r="L16" s="78"/>
      <c r="M16" s="19" t="s">
        <v>7</v>
      </c>
      <c r="N16" s="19" t="s">
        <v>8</v>
      </c>
      <c r="O16" s="19"/>
      <c r="P16" s="49">
        <v>232</v>
      </c>
      <c r="Q16" s="2"/>
      <c r="R16" s="3"/>
    </row>
    <row r="17" spans="1:18" ht="30" x14ac:dyDescent="0.25">
      <c r="A17" s="74">
        <f t="shared" ref="A17:A32" si="3">A16+1</f>
        <v>3</v>
      </c>
      <c r="B17" s="75">
        <v>42648</v>
      </c>
      <c r="C17" s="76">
        <v>0.70694444444444438</v>
      </c>
      <c r="D17" s="77">
        <f t="shared" si="0"/>
        <v>42648.706944444442</v>
      </c>
      <c r="E17" s="75">
        <v>42648</v>
      </c>
      <c r="F17" s="76">
        <v>0.72916666666666663</v>
      </c>
      <c r="G17" s="77">
        <f t="shared" si="1"/>
        <v>42648.729166666664</v>
      </c>
      <c r="H17" s="76">
        <f t="shared" si="2"/>
        <v>2.2222222221898846E-2</v>
      </c>
      <c r="I17" s="75">
        <v>42649</v>
      </c>
      <c r="J17" s="76">
        <v>0.90763888888888899</v>
      </c>
      <c r="K17" s="49">
        <v>432</v>
      </c>
      <c r="L17" s="78" t="s">
        <v>43</v>
      </c>
      <c r="M17" s="19" t="s">
        <v>5</v>
      </c>
      <c r="N17" s="19" t="s">
        <v>6</v>
      </c>
      <c r="O17" s="19" t="s">
        <v>10</v>
      </c>
      <c r="P17" s="49"/>
      <c r="Q17" s="2"/>
      <c r="R17" s="3"/>
    </row>
    <row r="18" spans="1:18" ht="30" x14ac:dyDescent="0.25">
      <c r="A18" s="74">
        <f t="shared" si="3"/>
        <v>4</v>
      </c>
      <c r="B18" s="75">
        <v>42649</v>
      </c>
      <c r="C18" s="76">
        <v>0.51388888888888895</v>
      </c>
      <c r="D18" s="77">
        <f t="shared" si="0"/>
        <v>42649.513888888891</v>
      </c>
      <c r="E18" s="75">
        <v>42649</v>
      </c>
      <c r="F18" s="76">
        <v>0.59027777777777779</v>
      </c>
      <c r="G18" s="77">
        <f t="shared" si="1"/>
        <v>42649.590277777781</v>
      </c>
      <c r="H18" s="76">
        <f t="shared" si="2"/>
        <v>7.6388888890505768E-2</v>
      </c>
      <c r="I18" s="75">
        <v>42650</v>
      </c>
      <c r="J18" s="76">
        <v>0.7715277777777777</v>
      </c>
      <c r="K18" s="49">
        <v>911</v>
      </c>
      <c r="L18" s="78" t="s">
        <v>44</v>
      </c>
      <c r="M18" s="19" t="s">
        <v>5</v>
      </c>
      <c r="N18" s="19" t="s">
        <v>6</v>
      </c>
      <c r="O18" s="19" t="s">
        <v>10</v>
      </c>
      <c r="P18" s="20">
        <v>2848</v>
      </c>
      <c r="Q18" s="2"/>
      <c r="R18" s="3"/>
    </row>
    <row r="19" spans="1:18" ht="30" x14ac:dyDescent="0.25">
      <c r="A19" s="74">
        <f t="shared" si="3"/>
        <v>5</v>
      </c>
      <c r="B19" s="75">
        <v>42651</v>
      </c>
      <c r="C19" s="76">
        <v>0.99652777777777779</v>
      </c>
      <c r="D19" s="77">
        <f t="shared" si="0"/>
        <v>42651.996527777781</v>
      </c>
      <c r="E19" s="75">
        <v>42652</v>
      </c>
      <c r="F19" s="76">
        <v>0.51597222222222217</v>
      </c>
      <c r="G19" s="77">
        <f t="shared" si="1"/>
        <v>42652.515972222223</v>
      </c>
      <c r="H19" s="76">
        <f t="shared" si="2"/>
        <v>0.5194444444423425</v>
      </c>
      <c r="I19" s="75">
        <v>42651</v>
      </c>
      <c r="J19" s="76">
        <v>0.51597222222222217</v>
      </c>
      <c r="K19" s="49" t="s">
        <v>45</v>
      </c>
      <c r="L19" s="78" t="s">
        <v>46</v>
      </c>
      <c r="M19" s="19" t="s">
        <v>5</v>
      </c>
      <c r="N19" s="19" t="s">
        <v>32</v>
      </c>
      <c r="O19" s="19" t="s">
        <v>10</v>
      </c>
      <c r="P19" s="49">
        <v>2400</v>
      </c>
      <c r="Q19" s="2"/>
      <c r="R19" s="3"/>
    </row>
    <row r="20" spans="1:18" ht="30" x14ac:dyDescent="0.25">
      <c r="A20" s="74">
        <f t="shared" si="3"/>
        <v>6</v>
      </c>
      <c r="B20" s="75">
        <v>42654</v>
      </c>
      <c r="C20" s="76">
        <v>6.9444444444444447E-4</v>
      </c>
      <c r="D20" s="77">
        <f t="shared" si="0"/>
        <v>42654.000694444447</v>
      </c>
      <c r="E20" s="75">
        <v>42654</v>
      </c>
      <c r="F20" s="76">
        <v>6.9444444444444447E-4</v>
      </c>
      <c r="G20" s="77">
        <f t="shared" si="1"/>
        <v>42654.000694444447</v>
      </c>
      <c r="H20" s="76">
        <f>G20-D20</f>
        <v>0</v>
      </c>
      <c r="I20" s="75">
        <v>42654</v>
      </c>
      <c r="J20" s="76">
        <v>6.9444444444444447E-4</v>
      </c>
      <c r="K20" s="49" t="s">
        <v>47</v>
      </c>
      <c r="L20" s="78" t="s">
        <v>48</v>
      </c>
      <c r="M20" s="19" t="s">
        <v>5</v>
      </c>
      <c r="N20" s="19" t="s">
        <v>6</v>
      </c>
      <c r="O20" s="19" t="s">
        <v>10</v>
      </c>
      <c r="P20" s="49"/>
      <c r="Q20" s="2"/>
      <c r="R20" s="3"/>
    </row>
    <row r="21" spans="1:18" ht="30" x14ac:dyDescent="0.25">
      <c r="A21" s="74">
        <f t="shared" si="3"/>
        <v>7</v>
      </c>
      <c r="B21" s="75">
        <v>42659</v>
      </c>
      <c r="C21" s="76">
        <v>0.4548611111111111</v>
      </c>
      <c r="D21" s="77">
        <f t="shared" si="0"/>
        <v>42659.454861111109</v>
      </c>
      <c r="E21" s="75">
        <v>42659</v>
      </c>
      <c r="F21" s="76">
        <v>0.54583333333333328</v>
      </c>
      <c r="G21" s="77">
        <f t="shared" si="1"/>
        <v>42659.54583333333</v>
      </c>
      <c r="H21" s="76">
        <f t="shared" si="2"/>
        <v>9.0972222220443655E-2</v>
      </c>
      <c r="I21" s="75">
        <v>42659</v>
      </c>
      <c r="J21" s="76">
        <v>0.61944444444444446</v>
      </c>
      <c r="K21" s="49" t="s">
        <v>35</v>
      </c>
      <c r="L21" s="78" t="s">
        <v>49</v>
      </c>
      <c r="M21" s="19" t="s">
        <v>5</v>
      </c>
      <c r="N21" s="19" t="s">
        <v>6</v>
      </c>
      <c r="O21" s="19" t="s">
        <v>10</v>
      </c>
      <c r="P21" s="20">
        <v>3487.22</v>
      </c>
      <c r="Q21" s="2"/>
      <c r="R21" s="3"/>
    </row>
    <row r="22" spans="1:18" x14ac:dyDescent="0.25">
      <c r="A22" s="74">
        <f t="shared" si="3"/>
        <v>8</v>
      </c>
      <c r="B22" s="75">
        <v>42660</v>
      </c>
      <c r="C22" s="76">
        <v>0.18611111111111112</v>
      </c>
      <c r="D22" s="77">
        <f>B22+C22</f>
        <v>42660.186111111114</v>
      </c>
      <c r="E22" s="75">
        <v>42660</v>
      </c>
      <c r="F22" s="76">
        <v>0.21527777777777779</v>
      </c>
      <c r="G22" s="77">
        <f t="shared" si="1"/>
        <v>42660.215277777781</v>
      </c>
      <c r="H22" s="76">
        <f>G22-D22</f>
        <v>2.9166666667151731E-2</v>
      </c>
      <c r="I22" s="75">
        <v>42660</v>
      </c>
      <c r="J22" s="79">
        <v>0.21527777777777779</v>
      </c>
      <c r="K22" s="49">
        <v>732</v>
      </c>
      <c r="L22" s="78"/>
      <c r="M22" s="19" t="s">
        <v>7</v>
      </c>
      <c r="N22" s="19" t="s">
        <v>8</v>
      </c>
      <c r="O22" s="19"/>
      <c r="P22" s="49"/>
      <c r="Q22" s="2"/>
      <c r="R22" s="3"/>
    </row>
    <row r="23" spans="1:18" ht="30" x14ac:dyDescent="0.25">
      <c r="A23" s="74">
        <f t="shared" si="3"/>
        <v>9</v>
      </c>
      <c r="B23" s="75">
        <v>42660</v>
      </c>
      <c r="C23" s="76">
        <v>0.23194444444444443</v>
      </c>
      <c r="D23" s="77">
        <f t="shared" si="0"/>
        <v>42660.231944444444</v>
      </c>
      <c r="E23" s="75">
        <v>42660</v>
      </c>
      <c r="F23" s="76">
        <v>0.28680555555555554</v>
      </c>
      <c r="G23" s="77">
        <f t="shared" si="1"/>
        <v>42660.286805555559</v>
      </c>
      <c r="H23" s="76">
        <f t="shared" si="2"/>
        <v>5.4861111115314998E-2</v>
      </c>
      <c r="I23" s="75">
        <v>42660</v>
      </c>
      <c r="J23" s="76">
        <v>0.28680555555555554</v>
      </c>
      <c r="K23" s="76" t="s">
        <v>50</v>
      </c>
      <c r="L23" s="78" t="s">
        <v>51</v>
      </c>
      <c r="M23" s="19" t="s">
        <v>5</v>
      </c>
      <c r="N23" s="19" t="s">
        <v>6</v>
      </c>
      <c r="O23" s="19" t="s">
        <v>10</v>
      </c>
      <c r="P23" s="49">
        <v>2710</v>
      </c>
      <c r="Q23" s="2"/>
      <c r="R23" s="3"/>
    </row>
    <row r="24" spans="1:18" ht="30" x14ac:dyDescent="0.25">
      <c r="A24" s="74">
        <f t="shared" si="3"/>
        <v>10</v>
      </c>
      <c r="B24" s="75">
        <v>42660</v>
      </c>
      <c r="C24" s="76">
        <v>0.43055555555555558</v>
      </c>
      <c r="D24" s="77">
        <f t="shared" si="0"/>
        <v>42660.430555555555</v>
      </c>
      <c r="E24" s="75">
        <v>42660</v>
      </c>
      <c r="F24" s="76">
        <v>0.45763888888888887</v>
      </c>
      <c r="G24" s="77">
        <f t="shared" si="1"/>
        <v>42660.457638888889</v>
      </c>
      <c r="H24" s="76">
        <f t="shared" ref="H24:H75" si="4">G24-D24</f>
        <v>2.7083333334303461E-2</v>
      </c>
      <c r="I24" s="75">
        <v>42661</v>
      </c>
      <c r="J24" s="76">
        <v>0.61458333333333337</v>
      </c>
      <c r="K24" s="49">
        <v>218</v>
      </c>
      <c r="L24" s="78" t="s">
        <v>52</v>
      </c>
      <c r="M24" s="19" t="s">
        <v>7</v>
      </c>
      <c r="N24" s="19" t="s">
        <v>6</v>
      </c>
      <c r="O24" s="19" t="s">
        <v>10</v>
      </c>
      <c r="P24" s="20"/>
      <c r="Q24" s="2"/>
      <c r="R24" s="3"/>
    </row>
    <row r="25" spans="1:18" ht="30" x14ac:dyDescent="0.25">
      <c r="A25" s="74">
        <f t="shared" si="3"/>
        <v>11</v>
      </c>
      <c r="B25" s="75">
        <v>42660</v>
      </c>
      <c r="C25" s="76">
        <v>0.94444444444444453</v>
      </c>
      <c r="D25" s="77">
        <f t="shared" si="0"/>
        <v>42660.944444444445</v>
      </c>
      <c r="E25" s="75">
        <v>42660</v>
      </c>
      <c r="F25" s="76">
        <v>0.98333333333333339</v>
      </c>
      <c r="G25" s="77">
        <f t="shared" si="1"/>
        <v>42660.98333333333</v>
      </c>
      <c r="H25" s="76">
        <f t="shared" si="4"/>
        <v>3.8888888884685002E-2</v>
      </c>
      <c r="I25" s="75">
        <v>42662</v>
      </c>
      <c r="J25" s="79">
        <v>1.7361111111111112E-2</v>
      </c>
      <c r="K25" s="49" t="s">
        <v>35</v>
      </c>
      <c r="L25" s="78" t="s">
        <v>49</v>
      </c>
      <c r="M25" s="19" t="s">
        <v>5</v>
      </c>
      <c r="N25" s="19" t="s">
        <v>6</v>
      </c>
      <c r="O25" s="19" t="s">
        <v>10</v>
      </c>
      <c r="P25" s="49">
        <v>542</v>
      </c>
      <c r="Q25" s="2"/>
      <c r="R25" s="3"/>
    </row>
    <row r="26" spans="1:18" ht="30" x14ac:dyDescent="0.25">
      <c r="A26" s="74">
        <f t="shared" si="3"/>
        <v>12</v>
      </c>
      <c r="B26" s="75">
        <v>42661</v>
      </c>
      <c r="C26" s="76">
        <v>0.1388888888888889</v>
      </c>
      <c r="D26" s="77">
        <f t="shared" si="0"/>
        <v>42661.138888888891</v>
      </c>
      <c r="E26" s="75">
        <v>42661</v>
      </c>
      <c r="F26" s="76">
        <v>0.29166666666666669</v>
      </c>
      <c r="G26" s="77">
        <f t="shared" si="1"/>
        <v>42661.291666666664</v>
      </c>
      <c r="H26" s="76">
        <f>G26-D26</f>
        <v>0.15277777777373558</v>
      </c>
      <c r="I26" s="75">
        <f>E26</f>
        <v>42661</v>
      </c>
      <c r="J26" s="79">
        <v>5.9027777777777797E-2</v>
      </c>
      <c r="K26" s="49" t="s">
        <v>34</v>
      </c>
      <c r="L26" s="78" t="s">
        <v>53</v>
      </c>
      <c r="M26" s="19" t="s">
        <v>5</v>
      </c>
      <c r="N26" s="19" t="s">
        <v>6</v>
      </c>
      <c r="O26" s="19" t="s">
        <v>10</v>
      </c>
      <c r="P26" s="49">
        <f>2720+3150</f>
        <v>5870</v>
      </c>
      <c r="Q26" s="2"/>
      <c r="R26" s="3"/>
    </row>
    <row r="27" spans="1:18" x14ac:dyDescent="0.25">
      <c r="A27" s="74">
        <f t="shared" si="3"/>
        <v>13</v>
      </c>
      <c r="B27" s="75">
        <v>42663</v>
      </c>
      <c r="C27" s="76">
        <v>0.66319444444444442</v>
      </c>
      <c r="D27" s="77">
        <f t="shared" si="0"/>
        <v>42663.663194444445</v>
      </c>
      <c r="E27" s="75">
        <v>42663</v>
      </c>
      <c r="F27" s="76">
        <v>0.7104166666666667</v>
      </c>
      <c r="G27" s="77">
        <f t="shared" si="1"/>
        <v>42663.710416666669</v>
      </c>
      <c r="H27" s="76">
        <f t="shared" si="4"/>
        <v>4.7222222223354038E-2</v>
      </c>
      <c r="I27" s="75">
        <f t="shared" ref="I27:I32" si="5">E27</f>
        <v>42663</v>
      </c>
      <c r="J27" s="79">
        <v>0.7104166666666667</v>
      </c>
      <c r="K27" s="49">
        <v>928</v>
      </c>
      <c r="L27" s="78"/>
      <c r="M27" s="19" t="s">
        <v>5</v>
      </c>
      <c r="N27" s="19" t="s">
        <v>8</v>
      </c>
      <c r="O27" s="19"/>
      <c r="P27" s="49">
        <v>630</v>
      </c>
      <c r="Q27" s="2"/>
      <c r="R27" s="3"/>
    </row>
    <row r="28" spans="1:18" ht="72" customHeight="1" x14ac:dyDescent="0.25">
      <c r="A28" s="74">
        <f t="shared" si="3"/>
        <v>14</v>
      </c>
      <c r="B28" s="75">
        <v>42666</v>
      </c>
      <c r="C28" s="76">
        <v>0.48194444444444445</v>
      </c>
      <c r="D28" s="77">
        <f t="shared" si="0"/>
        <v>42666.481944444444</v>
      </c>
      <c r="E28" s="75">
        <v>42666</v>
      </c>
      <c r="F28" s="76">
        <v>0.52152777777777781</v>
      </c>
      <c r="G28" s="77">
        <f t="shared" si="1"/>
        <v>42666.521527777775</v>
      </c>
      <c r="H28" s="76">
        <f t="shared" si="4"/>
        <v>3.9583333331393078E-2</v>
      </c>
      <c r="I28" s="75">
        <v>42667</v>
      </c>
      <c r="J28" s="79">
        <v>0.14236111111111099</v>
      </c>
      <c r="K28" s="80" t="s">
        <v>54</v>
      </c>
      <c r="L28" s="78" t="s">
        <v>55</v>
      </c>
      <c r="M28" s="19" t="s">
        <v>5</v>
      </c>
      <c r="N28" s="19" t="s">
        <v>6</v>
      </c>
      <c r="O28" s="19" t="s">
        <v>10</v>
      </c>
      <c r="P28" s="20">
        <v>496</v>
      </c>
      <c r="Q28" s="2"/>
      <c r="R28" s="3"/>
    </row>
    <row r="29" spans="1:18" ht="30" x14ac:dyDescent="0.25">
      <c r="A29" s="74">
        <f t="shared" si="3"/>
        <v>15</v>
      </c>
      <c r="B29" s="75">
        <v>42668</v>
      </c>
      <c r="C29" s="76">
        <v>0.42083333333333334</v>
      </c>
      <c r="D29" s="77">
        <f t="shared" si="0"/>
        <v>42668.42083333333</v>
      </c>
      <c r="E29" s="75">
        <v>42668</v>
      </c>
      <c r="F29" s="76">
        <v>0.45208333333333334</v>
      </c>
      <c r="G29" s="77">
        <f t="shared" si="1"/>
        <v>42668.45208333333</v>
      </c>
      <c r="H29" s="76">
        <f t="shared" si="4"/>
        <v>3.125E-2</v>
      </c>
      <c r="I29" s="75">
        <v>42669</v>
      </c>
      <c r="J29" s="76">
        <v>0.45555555555555555</v>
      </c>
      <c r="K29" s="49">
        <v>942</v>
      </c>
      <c r="L29" s="78" t="s">
        <v>56</v>
      </c>
      <c r="M29" s="19" t="s">
        <v>5</v>
      </c>
      <c r="N29" s="19" t="s">
        <v>6</v>
      </c>
      <c r="O29" s="19" t="s">
        <v>10</v>
      </c>
      <c r="P29" s="49">
        <v>460</v>
      </c>
      <c r="Q29" s="2"/>
      <c r="R29" s="3"/>
    </row>
    <row r="30" spans="1:18" x14ac:dyDescent="0.25">
      <c r="A30" s="74">
        <f t="shared" si="3"/>
        <v>16</v>
      </c>
      <c r="B30" s="75">
        <v>42668</v>
      </c>
      <c r="C30" s="76">
        <v>0.61111111111111105</v>
      </c>
      <c r="D30" s="77">
        <f t="shared" si="0"/>
        <v>42668.611111111109</v>
      </c>
      <c r="E30" s="75">
        <v>42668</v>
      </c>
      <c r="F30" s="76">
        <v>0.67361111111111116</v>
      </c>
      <c r="G30" s="77">
        <f t="shared" si="1"/>
        <v>42668.673611111109</v>
      </c>
      <c r="H30" s="76">
        <f t="shared" si="4"/>
        <v>6.25E-2</v>
      </c>
      <c r="I30" s="75">
        <f t="shared" si="5"/>
        <v>42668</v>
      </c>
      <c r="J30" s="76">
        <v>0.67361111111111116</v>
      </c>
      <c r="K30" s="49" t="s">
        <v>57</v>
      </c>
      <c r="L30" s="78"/>
      <c r="M30" s="19" t="s">
        <v>5</v>
      </c>
      <c r="N30" s="19" t="s">
        <v>8</v>
      </c>
      <c r="O30" s="19"/>
      <c r="P30" s="49">
        <v>300</v>
      </c>
      <c r="Q30" s="2"/>
      <c r="R30" s="3"/>
    </row>
    <row r="31" spans="1:18" x14ac:dyDescent="0.25">
      <c r="A31" s="74">
        <f t="shared" si="3"/>
        <v>17</v>
      </c>
      <c r="B31" s="75">
        <v>42668</v>
      </c>
      <c r="C31" s="76">
        <v>0.95763888888888893</v>
      </c>
      <c r="D31" s="77">
        <f t="shared" si="0"/>
        <v>42668.957638888889</v>
      </c>
      <c r="E31" s="75">
        <v>42668</v>
      </c>
      <c r="F31" s="76">
        <v>0.98263888888888884</v>
      </c>
      <c r="G31" s="77">
        <f t="shared" si="1"/>
        <v>42668.982638888891</v>
      </c>
      <c r="H31" s="76">
        <f t="shared" si="4"/>
        <v>2.5000000001455192E-2</v>
      </c>
      <c r="I31" s="75">
        <f t="shared" si="5"/>
        <v>42668</v>
      </c>
      <c r="J31" s="76">
        <v>0.57500000000000007</v>
      </c>
      <c r="K31" s="49" t="s">
        <v>58</v>
      </c>
      <c r="L31" s="78" t="s">
        <v>59</v>
      </c>
      <c r="M31" s="19" t="s">
        <v>5</v>
      </c>
      <c r="N31" s="19" t="s">
        <v>8</v>
      </c>
      <c r="O31" s="19"/>
      <c r="P31" s="20"/>
      <c r="Q31" s="2"/>
      <c r="R31" s="3"/>
    </row>
    <row r="32" spans="1:18" ht="30" x14ac:dyDescent="0.25">
      <c r="A32" s="74">
        <f t="shared" si="3"/>
        <v>18</v>
      </c>
      <c r="B32" s="75">
        <v>42670</v>
      </c>
      <c r="C32" s="76">
        <v>0.76736111111111116</v>
      </c>
      <c r="D32" s="77">
        <f t="shared" si="0"/>
        <v>42670.767361111109</v>
      </c>
      <c r="E32" s="75">
        <v>42671</v>
      </c>
      <c r="F32" s="76">
        <v>8.819444444444445E-2</v>
      </c>
      <c r="G32" s="77">
        <f t="shared" si="1"/>
        <v>42671.088194444441</v>
      </c>
      <c r="H32" s="76">
        <f t="shared" si="4"/>
        <v>0.32083333333139308</v>
      </c>
      <c r="I32" s="75">
        <f t="shared" si="5"/>
        <v>42671</v>
      </c>
      <c r="J32" s="76">
        <v>0.56736111111111109</v>
      </c>
      <c r="K32" s="49" t="s">
        <v>60</v>
      </c>
      <c r="L32" s="78" t="s">
        <v>61</v>
      </c>
      <c r="M32" s="19" t="s">
        <v>5</v>
      </c>
      <c r="N32" s="19" t="s">
        <v>32</v>
      </c>
      <c r="O32" s="19" t="s">
        <v>10</v>
      </c>
      <c r="P32" s="49">
        <v>6132</v>
      </c>
      <c r="Q32" s="2"/>
      <c r="R32" s="3"/>
    </row>
    <row r="33" spans="1:18" x14ac:dyDescent="0.25">
      <c r="A33" s="81"/>
      <c r="B33" s="17"/>
      <c r="C33" s="17"/>
      <c r="D33" s="63"/>
      <c r="E33" s="17"/>
      <c r="F33" s="17"/>
      <c r="G33" s="72"/>
      <c r="H33" s="17"/>
      <c r="I33" s="17"/>
      <c r="J33" s="17"/>
      <c r="K33" s="17" t="s">
        <v>66</v>
      </c>
      <c r="L33" s="18"/>
      <c r="M33" s="17"/>
      <c r="N33" s="17"/>
      <c r="O33" s="17"/>
      <c r="P33" s="17"/>
    </row>
    <row r="34" spans="1:18" ht="30" x14ac:dyDescent="0.25">
      <c r="A34" s="74">
        <f>A32+1</f>
        <v>19</v>
      </c>
      <c r="B34" s="75">
        <v>42675</v>
      </c>
      <c r="C34" s="76">
        <v>0.25972222222222224</v>
      </c>
      <c r="D34" s="77">
        <f t="shared" si="0"/>
        <v>42675.259722222225</v>
      </c>
      <c r="E34" s="75">
        <v>42675</v>
      </c>
      <c r="F34" s="76">
        <v>0.36944444444444446</v>
      </c>
      <c r="G34" s="77">
        <f t="shared" si="1"/>
        <v>42675.369444444441</v>
      </c>
      <c r="H34" s="76">
        <f t="shared" si="4"/>
        <v>0.10972222221607808</v>
      </c>
      <c r="I34" s="75">
        <v>42675</v>
      </c>
      <c r="J34" s="76">
        <v>0.36944444444444446</v>
      </c>
      <c r="K34" s="49">
        <v>129</v>
      </c>
      <c r="L34" s="78" t="s">
        <v>62</v>
      </c>
      <c r="M34" s="19" t="s">
        <v>5</v>
      </c>
      <c r="N34" s="19" t="s">
        <v>63</v>
      </c>
      <c r="O34" s="19" t="s">
        <v>10</v>
      </c>
      <c r="P34" s="49">
        <v>1703</v>
      </c>
      <c r="Q34" s="2"/>
      <c r="R34" s="3"/>
    </row>
    <row r="35" spans="1:18" ht="30" x14ac:dyDescent="0.25">
      <c r="A35" s="74">
        <f>A34+1</f>
        <v>20</v>
      </c>
      <c r="B35" s="75">
        <v>42675</v>
      </c>
      <c r="C35" s="76">
        <v>0.85277777777777775</v>
      </c>
      <c r="D35" s="77">
        <f t="shared" si="0"/>
        <v>42675.852777777778</v>
      </c>
      <c r="E35" s="75">
        <v>42676</v>
      </c>
      <c r="F35" s="76">
        <v>0.60763888888888895</v>
      </c>
      <c r="G35" s="77">
        <f t="shared" si="1"/>
        <v>42676.607638888891</v>
      </c>
      <c r="H35" s="76">
        <f t="shared" si="4"/>
        <v>0.75486111111240461</v>
      </c>
      <c r="I35" s="75">
        <v>42676</v>
      </c>
      <c r="J35" s="76">
        <v>0.60763888888888895</v>
      </c>
      <c r="K35" s="49" t="s">
        <v>64</v>
      </c>
      <c r="L35" s="78" t="s">
        <v>65</v>
      </c>
      <c r="M35" s="19" t="s">
        <v>5</v>
      </c>
      <c r="N35" s="19" t="s">
        <v>32</v>
      </c>
      <c r="O35" s="19" t="s">
        <v>10</v>
      </c>
      <c r="P35" s="20">
        <v>2500</v>
      </c>
      <c r="Q35" s="2"/>
      <c r="R35" s="3"/>
    </row>
    <row r="36" spans="1:18" ht="30" x14ac:dyDescent="0.25">
      <c r="A36" s="74">
        <f t="shared" ref="A36:A51" si="6">A35+1</f>
        <v>21</v>
      </c>
      <c r="B36" s="75">
        <v>42675</v>
      </c>
      <c r="C36" s="76">
        <v>0.86736111111111114</v>
      </c>
      <c r="D36" s="77">
        <f t="shared" si="0"/>
        <v>42675.867361111108</v>
      </c>
      <c r="E36" s="75">
        <v>42676</v>
      </c>
      <c r="F36" s="76">
        <v>4.1666666666666664E-2</v>
      </c>
      <c r="G36" s="77">
        <f t="shared" si="1"/>
        <v>42676.041666666664</v>
      </c>
      <c r="H36" s="76">
        <f t="shared" si="4"/>
        <v>0.17430555555620231</v>
      </c>
      <c r="I36" s="75">
        <v>42676</v>
      </c>
      <c r="J36" s="76">
        <v>0.50069444444444444</v>
      </c>
      <c r="K36" s="49" t="s">
        <v>60</v>
      </c>
      <c r="L36" s="78" t="s">
        <v>67</v>
      </c>
      <c r="M36" s="19" t="s">
        <v>5</v>
      </c>
      <c r="N36" s="19" t="s">
        <v>32</v>
      </c>
      <c r="O36" s="19" t="s">
        <v>10</v>
      </c>
      <c r="P36" s="49">
        <v>3462</v>
      </c>
      <c r="Q36" s="2"/>
      <c r="R36" s="3"/>
    </row>
    <row r="37" spans="1:18" x14ac:dyDescent="0.25">
      <c r="A37" s="74">
        <f t="shared" si="6"/>
        <v>22</v>
      </c>
      <c r="B37" s="75">
        <v>42676</v>
      </c>
      <c r="C37" s="76">
        <v>0.45</v>
      </c>
      <c r="D37" s="77">
        <f t="shared" si="0"/>
        <v>42676.45</v>
      </c>
      <c r="E37" s="75">
        <v>42676</v>
      </c>
      <c r="F37" s="76">
        <v>0.50069444444444444</v>
      </c>
      <c r="G37" s="77">
        <f t="shared" si="1"/>
        <v>42676.500694444447</v>
      </c>
      <c r="H37" s="76">
        <f t="shared" si="4"/>
        <v>5.0694444449618459E-2</v>
      </c>
      <c r="I37" s="75">
        <v>42676</v>
      </c>
      <c r="J37" s="76">
        <v>0.50069444444444444</v>
      </c>
      <c r="K37" s="49">
        <v>928</v>
      </c>
      <c r="L37" s="78"/>
      <c r="M37" s="19" t="s">
        <v>5</v>
      </c>
      <c r="N37" s="19" t="s">
        <v>8</v>
      </c>
      <c r="O37" s="19"/>
      <c r="P37" s="49">
        <v>970</v>
      </c>
      <c r="Q37" s="2"/>
      <c r="R37" s="3"/>
    </row>
    <row r="38" spans="1:18" x14ac:dyDescent="0.25">
      <c r="A38" s="74">
        <f t="shared" si="6"/>
        <v>23</v>
      </c>
      <c r="B38" s="75">
        <v>42679</v>
      </c>
      <c r="C38" s="76">
        <v>0.2673611111111111</v>
      </c>
      <c r="D38" s="77">
        <f t="shared" si="0"/>
        <v>42679.267361111109</v>
      </c>
      <c r="E38" s="75">
        <v>42679</v>
      </c>
      <c r="F38" s="76">
        <v>0.2951388888888889</v>
      </c>
      <c r="G38" s="77">
        <f t="shared" si="1"/>
        <v>42679.295138888891</v>
      </c>
      <c r="H38" s="76">
        <f t="shared" si="4"/>
        <v>2.7777777781011537E-2</v>
      </c>
      <c r="I38" s="75">
        <v>42679</v>
      </c>
      <c r="J38" s="76">
        <v>0.2951388888888889</v>
      </c>
      <c r="K38" s="49" t="s">
        <v>68</v>
      </c>
      <c r="L38" s="78"/>
      <c r="M38" s="19" t="s">
        <v>5</v>
      </c>
      <c r="N38" s="19" t="s">
        <v>8</v>
      </c>
      <c r="O38" s="19"/>
      <c r="P38" s="20">
        <v>200</v>
      </c>
      <c r="Q38" s="2"/>
      <c r="R38" s="3"/>
    </row>
    <row r="39" spans="1:18" ht="30" x14ac:dyDescent="0.25">
      <c r="A39" s="74">
        <f t="shared" si="6"/>
        <v>24</v>
      </c>
      <c r="B39" s="75">
        <v>42684</v>
      </c>
      <c r="C39" s="76">
        <v>0.55902777777777779</v>
      </c>
      <c r="D39" s="77">
        <f t="shared" si="0"/>
        <v>42684.559027777781</v>
      </c>
      <c r="E39" s="75">
        <v>42684</v>
      </c>
      <c r="F39" s="76">
        <v>0.6</v>
      </c>
      <c r="G39" s="77">
        <f t="shared" si="1"/>
        <v>42684.6</v>
      </c>
      <c r="H39" s="76">
        <f t="shared" si="4"/>
        <v>4.0972222217533272E-2</v>
      </c>
      <c r="I39" s="75">
        <v>42684</v>
      </c>
      <c r="J39" s="76">
        <v>0.98611111111111116</v>
      </c>
      <c r="K39" s="49">
        <v>827</v>
      </c>
      <c r="L39" s="78" t="s">
        <v>69</v>
      </c>
      <c r="M39" s="19" t="s">
        <v>5</v>
      </c>
      <c r="N39" s="19" t="s">
        <v>70</v>
      </c>
      <c r="O39" s="19" t="s">
        <v>10</v>
      </c>
      <c r="P39" s="49">
        <v>1427</v>
      </c>
      <c r="Q39" s="2"/>
      <c r="R39" s="3"/>
    </row>
    <row r="40" spans="1:18" x14ac:dyDescent="0.25">
      <c r="A40" s="74">
        <f t="shared" si="6"/>
        <v>25</v>
      </c>
      <c r="B40" s="75">
        <v>42685</v>
      </c>
      <c r="C40" s="76">
        <v>0.98333333333333339</v>
      </c>
      <c r="D40" s="77">
        <f t="shared" si="0"/>
        <v>42685.98333333333</v>
      </c>
      <c r="E40" s="75">
        <v>42698</v>
      </c>
      <c r="F40" s="76">
        <v>2.9861111111111113E-2</v>
      </c>
      <c r="G40" s="77">
        <f t="shared" si="1"/>
        <v>42698.029861111114</v>
      </c>
      <c r="H40" s="76">
        <f t="shared" si="4"/>
        <v>12.046527777783922</v>
      </c>
      <c r="I40" s="75">
        <v>42698</v>
      </c>
      <c r="J40" s="76">
        <v>2.9861111111111113E-2</v>
      </c>
      <c r="K40" s="49" t="s">
        <v>64</v>
      </c>
      <c r="L40" s="78"/>
      <c r="M40" s="19" t="s">
        <v>5</v>
      </c>
      <c r="N40" s="19" t="s">
        <v>8</v>
      </c>
      <c r="O40" s="19"/>
      <c r="P40" s="49">
        <v>518</v>
      </c>
      <c r="Q40" s="2"/>
      <c r="R40" s="3"/>
    </row>
    <row r="41" spans="1:18" ht="30" x14ac:dyDescent="0.25">
      <c r="A41" s="74">
        <f t="shared" si="6"/>
        <v>26</v>
      </c>
      <c r="B41" s="75">
        <v>42686</v>
      </c>
      <c r="C41" s="76">
        <v>0.78055555555555556</v>
      </c>
      <c r="D41" s="77">
        <f t="shared" si="0"/>
        <v>42686.780555555553</v>
      </c>
      <c r="E41" s="75">
        <v>42686</v>
      </c>
      <c r="F41" s="76">
        <v>0.79791666666666661</v>
      </c>
      <c r="G41" s="77">
        <f t="shared" si="1"/>
        <v>42686.79791666667</v>
      </c>
      <c r="H41" s="76">
        <f t="shared" si="4"/>
        <v>1.7361111116770189E-2</v>
      </c>
      <c r="I41" s="75">
        <v>42686</v>
      </c>
      <c r="J41" s="79">
        <v>0.90277777777777779</v>
      </c>
      <c r="K41" s="49" t="s">
        <v>71</v>
      </c>
      <c r="L41" s="78" t="s">
        <v>72</v>
      </c>
      <c r="M41" s="19" t="s">
        <v>5</v>
      </c>
      <c r="N41" s="19" t="s">
        <v>6</v>
      </c>
      <c r="O41" s="19" t="s">
        <v>10</v>
      </c>
      <c r="P41" s="20">
        <v>980</v>
      </c>
      <c r="Q41" s="2"/>
      <c r="R41" s="3"/>
    </row>
    <row r="42" spans="1:18" x14ac:dyDescent="0.25">
      <c r="A42" s="74">
        <f t="shared" si="6"/>
        <v>27</v>
      </c>
      <c r="B42" s="75">
        <v>42687</v>
      </c>
      <c r="C42" s="76">
        <v>0.3666666666666667</v>
      </c>
      <c r="D42" s="77">
        <f t="shared" si="0"/>
        <v>42687.366666666669</v>
      </c>
      <c r="E42" s="75">
        <v>42687</v>
      </c>
      <c r="F42" s="76">
        <v>0.40138888888888885</v>
      </c>
      <c r="G42" s="77">
        <f t="shared" si="1"/>
        <v>42687.401388888888</v>
      </c>
      <c r="H42" s="76">
        <f t="shared" si="4"/>
        <v>3.4722222218988463E-2</v>
      </c>
      <c r="I42" s="75">
        <v>42690</v>
      </c>
      <c r="J42" s="79">
        <v>0.75069444444444444</v>
      </c>
      <c r="K42" s="49">
        <v>122</v>
      </c>
      <c r="L42" s="78" t="s">
        <v>73</v>
      </c>
      <c r="M42" s="19" t="s">
        <v>5</v>
      </c>
      <c r="N42" s="19"/>
      <c r="O42" s="19"/>
      <c r="P42" s="49"/>
      <c r="Q42" s="2"/>
      <c r="R42" s="3"/>
    </row>
    <row r="43" spans="1:18" ht="30" x14ac:dyDescent="0.25">
      <c r="A43" s="74">
        <f t="shared" si="6"/>
        <v>28</v>
      </c>
      <c r="B43" s="75">
        <v>42687</v>
      </c>
      <c r="C43" s="76">
        <v>0.48749999999999999</v>
      </c>
      <c r="D43" s="77">
        <f t="shared" si="0"/>
        <v>42687.487500000003</v>
      </c>
      <c r="E43" s="75">
        <v>42687</v>
      </c>
      <c r="F43" s="76">
        <v>0.49583333333333335</v>
      </c>
      <c r="G43" s="77">
        <f t="shared" si="1"/>
        <v>42687.495833333334</v>
      </c>
      <c r="H43" s="76">
        <f t="shared" si="4"/>
        <v>8.333333331393078E-3</v>
      </c>
      <c r="I43" s="75">
        <v>42687</v>
      </c>
      <c r="J43" s="76">
        <v>0.49583333333333335</v>
      </c>
      <c r="K43" s="82" t="s">
        <v>74</v>
      </c>
      <c r="L43" s="78" t="s">
        <v>75</v>
      </c>
      <c r="M43" s="19" t="s">
        <v>5</v>
      </c>
      <c r="N43" s="19" t="s">
        <v>6</v>
      </c>
      <c r="O43" s="19" t="s">
        <v>10</v>
      </c>
      <c r="P43" s="49"/>
      <c r="Q43" s="2"/>
      <c r="R43" s="3"/>
    </row>
    <row r="44" spans="1:18" ht="30" x14ac:dyDescent="0.25">
      <c r="A44" s="74">
        <f t="shared" si="6"/>
        <v>29</v>
      </c>
      <c r="B44" s="75">
        <v>42688</v>
      </c>
      <c r="C44" s="76">
        <v>0.56111111111111112</v>
      </c>
      <c r="D44" s="77">
        <f t="shared" si="0"/>
        <v>42688.561111111114</v>
      </c>
      <c r="E44" s="75">
        <v>42688</v>
      </c>
      <c r="F44" s="76">
        <v>0.62222222222222223</v>
      </c>
      <c r="G44" s="77">
        <f t="shared" si="1"/>
        <v>42688.62222222222</v>
      </c>
      <c r="H44" s="76">
        <f t="shared" si="4"/>
        <v>6.1111111106583849E-2</v>
      </c>
      <c r="I44" s="75">
        <v>42689</v>
      </c>
      <c r="J44" s="76">
        <v>0.66666666666666663</v>
      </c>
      <c r="K44" s="49">
        <v>944</v>
      </c>
      <c r="L44" s="78" t="s">
        <v>76</v>
      </c>
      <c r="M44" s="19" t="s">
        <v>5</v>
      </c>
      <c r="N44" s="19" t="s">
        <v>70</v>
      </c>
      <c r="O44" s="19"/>
      <c r="P44" s="20">
        <v>328</v>
      </c>
      <c r="Q44" s="2"/>
      <c r="R44" s="3"/>
    </row>
    <row r="45" spans="1:18" ht="30" x14ac:dyDescent="0.25">
      <c r="A45" s="74">
        <f t="shared" si="6"/>
        <v>30</v>
      </c>
      <c r="B45" s="75">
        <v>42689</v>
      </c>
      <c r="C45" s="76">
        <v>0.59444444444444444</v>
      </c>
      <c r="D45" s="77">
        <f t="shared" si="0"/>
        <v>42689.594444444447</v>
      </c>
      <c r="E45" s="75">
        <v>42689</v>
      </c>
      <c r="F45" s="76">
        <v>0.60972222222222217</v>
      </c>
      <c r="G45" s="77">
        <f t="shared" si="1"/>
        <v>42689.609722222223</v>
      </c>
      <c r="H45" s="76">
        <f t="shared" si="4"/>
        <v>1.5277777776645962E-2</v>
      </c>
      <c r="I45" s="75">
        <v>42689</v>
      </c>
      <c r="J45" s="76">
        <v>0.60972222222222217</v>
      </c>
      <c r="K45" s="83" t="s">
        <v>77</v>
      </c>
      <c r="L45" s="78" t="s">
        <v>78</v>
      </c>
      <c r="M45" s="19" t="s">
        <v>5</v>
      </c>
      <c r="N45" s="19" t="s">
        <v>6</v>
      </c>
      <c r="O45" s="19" t="s">
        <v>10</v>
      </c>
      <c r="P45" s="20">
        <v>264</v>
      </c>
      <c r="Q45" s="2"/>
      <c r="R45" s="3"/>
    </row>
    <row r="46" spans="1:18" ht="30" x14ac:dyDescent="0.25">
      <c r="A46" s="74">
        <f t="shared" si="6"/>
        <v>31</v>
      </c>
      <c r="B46" s="75">
        <v>42692</v>
      </c>
      <c r="C46" s="76">
        <v>0.3743055555555555</v>
      </c>
      <c r="D46" s="77">
        <f t="shared" si="0"/>
        <v>42692.374305555553</v>
      </c>
      <c r="E46" s="75">
        <v>42692</v>
      </c>
      <c r="F46" s="76">
        <v>0.42291666666666666</v>
      </c>
      <c r="G46" s="77">
        <f t="shared" si="1"/>
        <v>42692.42291666667</v>
      </c>
      <c r="H46" s="76">
        <f t="shared" si="4"/>
        <v>4.8611111116770189E-2</v>
      </c>
      <c r="I46" s="75">
        <v>42697</v>
      </c>
      <c r="J46" s="79">
        <v>0.58680555555555558</v>
      </c>
      <c r="K46" s="49">
        <v>135</v>
      </c>
      <c r="L46" s="78" t="s">
        <v>79</v>
      </c>
      <c r="M46" s="19" t="s">
        <v>5</v>
      </c>
      <c r="N46" s="19" t="s">
        <v>82</v>
      </c>
      <c r="O46" s="19"/>
      <c r="P46" s="20">
        <v>765</v>
      </c>
      <c r="Q46" s="2"/>
      <c r="R46" s="3"/>
    </row>
    <row r="47" spans="1:18" ht="30" x14ac:dyDescent="0.25">
      <c r="A47" s="74">
        <f t="shared" si="6"/>
        <v>32</v>
      </c>
      <c r="B47" s="75">
        <v>42696</v>
      </c>
      <c r="C47" s="76">
        <v>0.16180555555555556</v>
      </c>
      <c r="D47" s="77">
        <f t="shared" si="0"/>
        <v>42696.161805555559</v>
      </c>
      <c r="E47" s="75">
        <v>42696</v>
      </c>
      <c r="F47" s="76">
        <v>0.23263888888888887</v>
      </c>
      <c r="G47" s="77">
        <f t="shared" si="1"/>
        <v>42696.232638888891</v>
      </c>
      <c r="H47" s="76">
        <f t="shared" si="4"/>
        <v>7.0833333331393078E-2</v>
      </c>
      <c r="I47" s="75">
        <v>42698</v>
      </c>
      <c r="J47" s="79">
        <v>0.10972222222222222</v>
      </c>
      <c r="K47" s="49">
        <v>611</v>
      </c>
      <c r="L47" s="78" t="s">
        <v>80</v>
      </c>
      <c r="M47" s="19" t="s">
        <v>7</v>
      </c>
      <c r="N47" s="19" t="s">
        <v>6</v>
      </c>
      <c r="O47" s="19" t="s">
        <v>10</v>
      </c>
      <c r="P47" s="20">
        <v>1344</v>
      </c>
      <c r="Q47" s="2"/>
      <c r="R47" s="3"/>
    </row>
    <row r="48" spans="1:18" x14ac:dyDescent="0.25">
      <c r="A48" s="74">
        <f t="shared" si="6"/>
        <v>33</v>
      </c>
      <c r="B48" s="75">
        <v>42697</v>
      </c>
      <c r="C48" s="76">
        <v>0.68958333333333333</v>
      </c>
      <c r="D48" s="77">
        <f t="shared" si="0"/>
        <v>42697.689583333333</v>
      </c>
      <c r="E48" s="75">
        <v>42697</v>
      </c>
      <c r="F48" s="76">
        <v>0.83472222222222225</v>
      </c>
      <c r="G48" s="77">
        <f t="shared" si="1"/>
        <v>42697.834722222222</v>
      </c>
      <c r="H48" s="76">
        <f t="shared" si="4"/>
        <v>0.14513888888905058</v>
      </c>
      <c r="I48" s="75">
        <v>42697</v>
      </c>
      <c r="J48" s="76">
        <v>0.83472222222222225</v>
      </c>
      <c r="K48" s="49">
        <v>942</v>
      </c>
      <c r="L48" s="78"/>
      <c r="M48" s="19" t="s">
        <v>5</v>
      </c>
      <c r="N48" s="19" t="s">
        <v>8</v>
      </c>
      <c r="O48" s="19"/>
      <c r="P48" s="20">
        <v>1700</v>
      </c>
      <c r="Q48" s="2"/>
      <c r="R48" s="3"/>
    </row>
    <row r="49" spans="1:18" ht="30" x14ac:dyDescent="0.25">
      <c r="A49" s="74">
        <f t="shared" si="6"/>
        <v>34</v>
      </c>
      <c r="B49" s="75">
        <v>42699</v>
      </c>
      <c r="C49" s="76">
        <v>0.52430555555555558</v>
      </c>
      <c r="D49" s="77">
        <f t="shared" si="0"/>
        <v>42699.524305555555</v>
      </c>
      <c r="E49" s="75">
        <v>42699</v>
      </c>
      <c r="F49" s="76">
        <v>0.52430555555555558</v>
      </c>
      <c r="G49" s="77">
        <f t="shared" si="1"/>
        <v>42699.524305555555</v>
      </c>
      <c r="H49" s="76">
        <f t="shared" si="4"/>
        <v>0</v>
      </c>
      <c r="I49" s="75">
        <v>42701</v>
      </c>
      <c r="J49" s="79">
        <v>0.81041666666666667</v>
      </c>
      <c r="K49" s="49">
        <v>825</v>
      </c>
      <c r="L49" s="78" t="s">
        <v>81</v>
      </c>
      <c r="M49" s="19" t="s">
        <v>5</v>
      </c>
      <c r="N49" s="19" t="s">
        <v>6</v>
      </c>
      <c r="O49" s="19" t="s">
        <v>10</v>
      </c>
      <c r="P49" s="20"/>
      <c r="Q49" s="2"/>
      <c r="R49" s="3"/>
    </row>
    <row r="50" spans="1:18" ht="30" x14ac:dyDescent="0.25">
      <c r="A50" s="74">
        <f t="shared" si="6"/>
        <v>35</v>
      </c>
      <c r="B50" s="75">
        <v>42702</v>
      </c>
      <c r="C50" s="76">
        <v>0.35625000000000001</v>
      </c>
      <c r="D50" s="84">
        <f t="shared" si="0"/>
        <v>42702.356249999997</v>
      </c>
      <c r="E50" s="75">
        <v>42703</v>
      </c>
      <c r="F50" s="76">
        <v>0.49652777777777773</v>
      </c>
      <c r="G50" s="84">
        <f t="shared" si="1"/>
        <v>42703.496527777781</v>
      </c>
      <c r="H50" s="76">
        <v>0.64027777777777783</v>
      </c>
      <c r="I50" s="75">
        <v>42703</v>
      </c>
      <c r="J50" s="76">
        <v>0.49652777777777773</v>
      </c>
      <c r="K50" s="49" t="s">
        <v>83</v>
      </c>
      <c r="L50" s="78" t="s">
        <v>87</v>
      </c>
      <c r="M50" s="19" t="s">
        <v>5</v>
      </c>
      <c r="N50" s="19" t="s">
        <v>82</v>
      </c>
      <c r="O50" s="19"/>
      <c r="P50" s="20"/>
      <c r="Q50" s="2"/>
      <c r="R50" s="3"/>
    </row>
    <row r="51" spans="1:18" ht="30" x14ac:dyDescent="0.25">
      <c r="A51" s="74">
        <f t="shared" si="6"/>
        <v>36</v>
      </c>
      <c r="B51" s="75">
        <v>42702</v>
      </c>
      <c r="C51" s="76">
        <v>0.35625000000000001</v>
      </c>
      <c r="D51" s="77">
        <f t="shared" si="0"/>
        <v>42702.356249999997</v>
      </c>
      <c r="E51" s="75">
        <v>42702</v>
      </c>
      <c r="F51" s="76">
        <v>0.375</v>
      </c>
      <c r="G51" s="77">
        <f t="shared" si="1"/>
        <v>42702.375</v>
      </c>
      <c r="H51" s="76">
        <f t="shared" si="4"/>
        <v>1.8750000002910383E-2</v>
      </c>
      <c r="I51" s="75">
        <v>42702</v>
      </c>
      <c r="J51" s="76">
        <v>0.375</v>
      </c>
      <c r="K51" s="49" t="s">
        <v>84</v>
      </c>
      <c r="L51" s="78" t="s">
        <v>85</v>
      </c>
      <c r="M51" s="19" t="s">
        <v>5</v>
      </c>
      <c r="N51" s="19" t="s">
        <v>6</v>
      </c>
      <c r="O51" s="19" t="s">
        <v>10</v>
      </c>
      <c r="P51" s="20"/>
      <c r="Q51" s="2"/>
      <c r="R51" s="3"/>
    </row>
    <row r="52" spans="1:18" x14ac:dyDescent="0.25">
      <c r="A52" s="81"/>
      <c r="B52" s="17"/>
      <c r="C52" s="17"/>
      <c r="D52" s="63"/>
      <c r="E52" s="17"/>
      <c r="F52" s="17"/>
      <c r="G52" s="72"/>
      <c r="H52" s="17"/>
      <c r="I52" s="17"/>
      <c r="J52" s="17"/>
      <c r="K52" s="17" t="s">
        <v>88</v>
      </c>
      <c r="L52" s="18"/>
      <c r="M52" s="17"/>
      <c r="N52" s="17"/>
      <c r="O52" s="17"/>
      <c r="P52" s="17"/>
    </row>
    <row r="53" spans="1:18" ht="30" x14ac:dyDescent="0.25">
      <c r="A53" s="74">
        <v>37</v>
      </c>
      <c r="B53" s="75">
        <v>42708</v>
      </c>
      <c r="C53" s="76">
        <v>1.7361111111111112E-2</v>
      </c>
      <c r="D53" s="77">
        <f t="shared" si="0"/>
        <v>42708.017361111109</v>
      </c>
      <c r="E53" s="75">
        <v>42708</v>
      </c>
      <c r="F53" s="76">
        <v>4.8611111111111112E-2</v>
      </c>
      <c r="G53" s="77">
        <f t="shared" si="1"/>
        <v>42708.048611111109</v>
      </c>
      <c r="H53" s="76">
        <f t="shared" si="4"/>
        <v>3.125E-2</v>
      </c>
      <c r="I53" s="75">
        <v>42706</v>
      </c>
      <c r="J53" s="79">
        <v>0.48402777777777778</v>
      </c>
      <c r="K53" s="49" t="s">
        <v>36</v>
      </c>
      <c r="L53" s="78" t="s">
        <v>86</v>
      </c>
      <c r="M53" s="19" t="s">
        <v>5</v>
      </c>
      <c r="N53" s="19" t="s">
        <v>6</v>
      </c>
      <c r="O53" s="19" t="s">
        <v>10</v>
      </c>
      <c r="P53" s="20">
        <v>272</v>
      </c>
      <c r="Q53" s="2"/>
      <c r="R53" s="3"/>
    </row>
    <row r="54" spans="1:18" ht="30" x14ac:dyDescent="0.25">
      <c r="A54" s="74">
        <f>A53+1</f>
        <v>38</v>
      </c>
      <c r="B54" s="75">
        <v>42708</v>
      </c>
      <c r="C54" s="76">
        <v>0.8125</v>
      </c>
      <c r="D54" s="77">
        <f t="shared" si="0"/>
        <v>42708.8125</v>
      </c>
      <c r="E54" s="75">
        <v>42708</v>
      </c>
      <c r="F54" s="76">
        <v>0.90277777777777779</v>
      </c>
      <c r="G54" s="77">
        <f t="shared" si="1"/>
        <v>42708.902777777781</v>
      </c>
      <c r="H54" s="76">
        <f t="shared" si="4"/>
        <v>9.0277777781011537E-2</v>
      </c>
      <c r="I54" s="75">
        <v>42709</v>
      </c>
      <c r="J54" s="79">
        <v>8.0555555555555561E-2</v>
      </c>
      <c r="K54" s="49">
        <v>927</v>
      </c>
      <c r="L54" s="78" t="s">
        <v>114</v>
      </c>
      <c r="M54" s="19" t="s">
        <v>5</v>
      </c>
      <c r="N54" s="19" t="s">
        <v>6</v>
      </c>
      <c r="O54" s="19" t="s">
        <v>10</v>
      </c>
      <c r="P54" s="20">
        <v>1100</v>
      </c>
      <c r="Q54" s="2"/>
      <c r="R54" s="3"/>
    </row>
    <row r="55" spans="1:18" ht="30" x14ac:dyDescent="0.25">
      <c r="A55" s="74">
        <f t="shared" ref="A55:A75" si="7">A54+1</f>
        <v>39</v>
      </c>
      <c r="B55" s="75">
        <v>42709</v>
      </c>
      <c r="C55" s="76">
        <v>0.72222222222222221</v>
      </c>
      <c r="D55" s="77">
        <f t="shared" si="0"/>
        <v>42709.722222222219</v>
      </c>
      <c r="E55" s="75">
        <v>42709</v>
      </c>
      <c r="F55" s="76">
        <v>0.73611111111111116</v>
      </c>
      <c r="G55" s="77">
        <f t="shared" si="1"/>
        <v>42709.736111111109</v>
      </c>
      <c r="H55" s="76">
        <f t="shared" si="4"/>
        <v>1.3888888890505768E-2</v>
      </c>
      <c r="I55" s="75">
        <v>42709</v>
      </c>
      <c r="J55" s="76">
        <v>0.73611111111111116</v>
      </c>
      <c r="K55" s="83" t="s">
        <v>33</v>
      </c>
      <c r="L55" s="78" t="s">
        <v>89</v>
      </c>
      <c r="M55" s="19" t="s">
        <v>5</v>
      </c>
      <c r="N55" s="19" t="s">
        <v>82</v>
      </c>
      <c r="O55" s="19"/>
      <c r="P55" s="20">
        <v>653</v>
      </c>
      <c r="Q55" s="2"/>
      <c r="R55" s="3"/>
    </row>
    <row r="56" spans="1:18" ht="30" x14ac:dyDescent="0.25">
      <c r="A56" s="74">
        <f t="shared" si="7"/>
        <v>40</v>
      </c>
      <c r="B56" s="75">
        <v>42709</v>
      </c>
      <c r="C56" s="76">
        <v>0.72986111111111107</v>
      </c>
      <c r="D56" s="77">
        <f t="shared" si="0"/>
        <v>42709.729861111111</v>
      </c>
      <c r="E56" s="75">
        <v>42709</v>
      </c>
      <c r="F56" s="76">
        <v>0.75</v>
      </c>
      <c r="G56" s="77">
        <f t="shared" si="1"/>
        <v>42709.75</v>
      </c>
      <c r="H56" s="76">
        <f t="shared" si="4"/>
        <v>2.0138888889050577E-2</v>
      </c>
      <c r="I56" s="75">
        <v>42710</v>
      </c>
      <c r="J56" s="76">
        <v>0.65972222222222221</v>
      </c>
      <c r="K56" s="49" t="s">
        <v>90</v>
      </c>
      <c r="L56" s="78" t="s">
        <v>85</v>
      </c>
      <c r="M56" s="19" t="s">
        <v>5</v>
      </c>
      <c r="N56" s="19" t="s">
        <v>82</v>
      </c>
      <c r="O56" s="19"/>
      <c r="P56" s="20"/>
      <c r="Q56" s="2"/>
      <c r="R56" s="3"/>
    </row>
    <row r="57" spans="1:18" ht="45" x14ac:dyDescent="0.25">
      <c r="A57" s="74">
        <f t="shared" si="7"/>
        <v>41</v>
      </c>
      <c r="B57" s="75">
        <v>42709</v>
      </c>
      <c r="C57" s="76">
        <v>0.84027777777777779</v>
      </c>
      <c r="D57" s="77">
        <f t="shared" si="0"/>
        <v>42709.840277777781</v>
      </c>
      <c r="E57" s="75">
        <v>42709</v>
      </c>
      <c r="F57" s="76">
        <v>0.84652777777777777</v>
      </c>
      <c r="G57" s="77">
        <f t="shared" si="1"/>
        <v>42709.84652777778</v>
      </c>
      <c r="H57" s="76">
        <f t="shared" si="4"/>
        <v>6.2499999985448085E-3</v>
      </c>
      <c r="I57" s="75">
        <v>42709</v>
      </c>
      <c r="J57" s="76">
        <v>0.84652777777777777</v>
      </c>
      <c r="K57" s="49" t="s">
        <v>91</v>
      </c>
      <c r="L57" s="78" t="s">
        <v>93</v>
      </c>
      <c r="M57" s="19" t="s">
        <v>92</v>
      </c>
      <c r="N57" s="19" t="s">
        <v>21</v>
      </c>
      <c r="O57" s="19"/>
      <c r="P57" s="85">
        <v>807.72</v>
      </c>
      <c r="Q57" s="2"/>
      <c r="R57" s="3"/>
    </row>
    <row r="58" spans="1:18" x14ac:dyDescent="0.25">
      <c r="A58" s="74">
        <f t="shared" si="7"/>
        <v>42</v>
      </c>
      <c r="B58" s="75">
        <v>42711</v>
      </c>
      <c r="C58" s="76">
        <v>0.55833333333333335</v>
      </c>
      <c r="D58" s="77">
        <f t="shared" si="0"/>
        <v>42711.558333333334</v>
      </c>
      <c r="E58" s="75">
        <v>42711</v>
      </c>
      <c r="F58" s="76">
        <v>0.60138888888888886</v>
      </c>
      <c r="G58" s="77">
        <f t="shared" si="1"/>
        <v>42711.601388888892</v>
      </c>
      <c r="H58" s="76">
        <f t="shared" si="4"/>
        <v>4.3055555557657499E-2</v>
      </c>
      <c r="I58" s="75">
        <v>42711</v>
      </c>
      <c r="J58" s="79">
        <v>0.60138888888888886</v>
      </c>
      <c r="K58" s="49">
        <v>928</v>
      </c>
      <c r="L58" s="78"/>
      <c r="M58" s="19" t="s">
        <v>5</v>
      </c>
      <c r="N58" s="19" t="s">
        <v>8</v>
      </c>
      <c r="O58" s="19"/>
      <c r="P58" s="20">
        <v>360</v>
      </c>
      <c r="Q58" s="2"/>
      <c r="R58" s="3"/>
    </row>
    <row r="59" spans="1:18" ht="30" x14ac:dyDescent="0.25">
      <c r="A59" s="74">
        <f t="shared" si="7"/>
        <v>43</v>
      </c>
      <c r="B59" s="75">
        <v>42713</v>
      </c>
      <c r="C59" s="76">
        <v>0.80208333333333337</v>
      </c>
      <c r="D59" s="77">
        <f t="shared" si="0"/>
        <v>42713.802083333336</v>
      </c>
      <c r="E59" s="75">
        <v>42713</v>
      </c>
      <c r="F59" s="76">
        <v>0.8222222222222223</v>
      </c>
      <c r="G59" s="77">
        <f t="shared" si="1"/>
        <v>42713.822222222225</v>
      </c>
      <c r="H59" s="76">
        <f t="shared" si="4"/>
        <v>2.0138888889050577E-2</v>
      </c>
      <c r="I59" s="75">
        <v>42717</v>
      </c>
      <c r="J59" s="79">
        <v>0.72916666666666663</v>
      </c>
      <c r="K59" s="49">
        <v>801</v>
      </c>
      <c r="L59" s="78" t="s">
        <v>94</v>
      </c>
      <c r="M59" s="19" t="s">
        <v>5</v>
      </c>
      <c r="N59" s="19" t="s">
        <v>6</v>
      </c>
      <c r="O59" s="19" t="s">
        <v>10</v>
      </c>
      <c r="P59" s="20">
        <v>638</v>
      </c>
      <c r="Q59" s="2"/>
      <c r="R59" s="3"/>
    </row>
    <row r="60" spans="1:18" ht="30" x14ac:dyDescent="0.25">
      <c r="A60" s="74">
        <f t="shared" si="7"/>
        <v>44</v>
      </c>
      <c r="B60" s="75">
        <v>42715</v>
      </c>
      <c r="C60" s="76">
        <v>0.33333333333333331</v>
      </c>
      <c r="D60" s="77">
        <f t="shared" si="0"/>
        <v>42715.333333333336</v>
      </c>
      <c r="E60" s="75">
        <v>42715</v>
      </c>
      <c r="F60" s="76">
        <v>0.33680555555555558</v>
      </c>
      <c r="G60" s="77">
        <f t="shared" si="1"/>
        <v>42715.336805555555</v>
      </c>
      <c r="H60" s="76">
        <f t="shared" si="4"/>
        <v>3.4722222189884633E-3</v>
      </c>
      <c r="I60" s="75">
        <v>42718</v>
      </c>
      <c r="J60" s="79">
        <v>0.375</v>
      </c>
      <c r="K60" s="49" t="s">
        <v>95</v>
      </c>
      <c r="L60" s="78" t="s">
        <v>96</v>
      </c>
      <c r="M60" s="19" t="s">
        <v>5</v>
      </c>
      <c r="N60" s="19" t="s">
        <v>6</v>
      </c>
      <c r="O60" s="19" t="s">
        <v>10</v>
      </c>
      <c r="P60" s="20">
        <v>68.97</v>
      </c>
      <c r="Q60" s="2"/>
      <c r="R60" s="3"/>
    </row>
    <row r="61" spans="1:18" x14ac:dyDescent="0.25">
      <c r="A61" s="74">
        <f t="shared" si="7"/>
        <v>45</v>
      </c>
      <c r="B61" s="75">
        <v>42717</v>
      </c>
      <c r="C61" s="76">
        <v>0.4777777777777778</v>
      </c>
      <c r="D61" s="77">
        <f t="shared" si="0"/>
        <v>42717.477777777778</v>
      </c>
      <c r="E61" s="75">
        <v>42717</v>
      </c>
      <c r="F61" s="76">
        <v>0.56944444444444442</v>
      </c>
      <c r="G61" s="77">
        <f t="shared" si="1"/>
        <v>42717.569444444445</v>
      </c>
      <c r="H61" s="76">
        <f t="shared" si="4"/>
        <v>9.1666666667151731E-2</v>
      </c>
      <c r="I61" s="75">
        <v>42717</v>
      </c>
      <c r="J61" s="79">
        <v>0.56944444444444442</v>
      </c>
      <c r="K61" s="49" t="s">
        <v>97</v>
      </c>
      <c r="L61" s="78"/>
      <c r="M61" s="19" t="s">
        <v>5</v>
      </c>
      <c r="N61" s="19" t="s">
        <v>8</v>
      </c>
      <c r="O61" s="19"/>
      <c r="P61" s="20">
        <v>1800</v>
      </c>
      <c r="Q61" s="2"/>
      <c r="R61" s="3"/>
    </row>
    <row r="62" spans="1:18" ht="30" x14ac:dyDescent="0.25">
      <c r="A62" s="74">
        <f t="shared" si="7"/>
        <v>46</v>
      </c>
      <c r="B62" s="75">
        <v>42717</v>
      </c>
      <c r="C62" s="76">
        <v>0.47986111111111113</v>
      </c>
      <c r="D62" s="77">
        <f t="shared" si="0"/>
        <v>42717.479861111111</v>
      </c>
      <c r="E62" s="75">
        <v>42717</v>
      </c>
      <c r="F62" s="76">
        <v>0.65277777777777779</v>
      </c>
      <c r="G62" s="77">
        <f t="shared" si="1"/>
        <v>42717.652777777781</v>
      </c>
      <c r="H62" s="76">
        <f t="shared" si="4"/>
        <v>0.17291666667006211</v>
      </c>
      <c r="I62" s="75">
        <v>42717</v>
      </c>
      <c r="J62" s="76">
        <v>0.65277777777777779</v>
      </c>
      <c r="K62" s="49" t="s">
        <v>98</v>
      </c>
      <c r="L62" s="78" t="s">
        <v>99</v>
      </c>
      <c r="M62" s="19" t="s">
        <v>5</v>
      </c>
      <c r="N62" s="19" t="s">
        <v>32</v>
      </c>
      <c r="O62" s="19" t="s">
        <v>10</v>
      </c>
      <c r="P62" s="20">
        <v>1200</v>
      </c>
      <c r="Q62" s="2"/>
      <c r="R62" s="3"/>
    </row>
    <row r="63" spans="1:18" ht="30" x14ac:dyDescent="0.25">
      <c r="A63" s="74">
        <f t="shared" si="7"/>
        <v>47</v>
      </c>
      <c r="B63" s="75">
        <v>42717</v>
      </c>
      <c r="C63" s="76">
        <v>0.49583333333333335</v>
      </c>
      <c r="D63" s="77">
        <f t="shared" si="0"/>
        <v>42717.495833333334</v>
      </c>
      <c r="E63" s="75">
        <v>42717</v>
      </c>
      <c r="F63" s="76">
        <v>0.61111111111111105</v>
      </c>
      <c r="G63" s="77">
        <f t="shared" si="1"/>
        <v>42717.611111111109</v>
      </c>
      <c r="H63" s="76">
        <f t="shared" si="4"/>
        <v>0.11527777777519077</v>
      </c>
      <c r="I63" s="75">
        <v>42717</v>
      </c>
      <c r="J63" s="79">
        <v>0.54861111111111105</v>
      </c>
      <c r="K63" s="49" t="s">
        <v>45</v>
      </c>
      <c r="L63" s="78" t="s">
        <v>100</v>
      </c>
      <c r="M63" s="19" t="s">
        <v>5</v>
      </c>
      <c r="N63" s="19" t="s">
        <v>63</v>
      </c>
      <c r="O63" s="19" t="s">
        <v>10</v>
      </c>
      <c r="P63" s="20"/>
      <c r="Q63" s="2"/>
      <c r="R63" s="3"/>
    </row>
    <row r="64" spans="1:18" x14ac:dyDescent="0.25">
      <c r="A64" s="74">
        <f t="shared" si="7"/>
        <v>48</v>
      </c>
      <c r="B64" s="75">
        <v>42720</v>
      </c>
      <c r="C64" s="76">
        <v>0.44791666666666669</v>
      </c>
      <c r="D64" s="77">
        <f t="shared" si="0"/>
        <v>42720.447916666664</v>
      </c>
      <c r="E64" s="75">
        <v>42720</v>
      </c>
      <c r="F64" s="76">
        <v>0.53055555555555556</v>
      </c>
      <c r="G64" s="77">
        <f t="shared" si="1"/>
        <v>42720.530555555553</v>
      </c>
      <c r="H64" s="76">
        <f t="shared" si="4"/>
        <v>8.2638888889050577E-2</v>
      </c>
      <c r="I64" s="75">
        <v>42720</v>
      </c>
      <c r="J64" s="76">
        <v>0.53055555555555556</v>
      </c>
      <c r="K64" s="49" t="s">
        <v>103</v>
      </c>
      <c r="L64" s="78"/>
      <c r="M64" s="19" t="s">
        <v>5</v>
      </c>
      <c r="N64" s="19" t="s">
        <v>8</v>
      </c>
      <c r="O64" s="19"/>
      <c r="P64" s="20"/>
      <c r="Q64" s="2"/>
      <c r="R64" s="3"/>
    </row>
    <row r="65" spans="1:18" ht="30" x14ac:dyDescent="0.25">
      <c r="A65" s="74">
        <f t="shared" si="7"/>
        <v>49</v>
      </c>
      <c r="B65" s="75">
        <v>42724</v>
      </c>
      <c r="C65" s="76">
        <v>6.9444444444444434E-2</v>
      </c>
      <c r="D65" s="77">
        <f t="shared" si="0"/>
        <v>42724.069444444445</v>
      </c>
      <c r="E65" s="75">
        <v>42724</v>
      </c>
      <c r="F65" s="76">
        <v>0.18611111111111112</v>
      </c>
      <c r="G65" s="77">
        <f t="shared" si="1"/>
        <v>42724.186111111114</v>
      </c>
      <c r="H65" s="76">
        <f t="shared" si="4"/>
        <v>0.11666666666860692</v>
      </c>
      <c r="I65" s="75">
        <v>42724</v>
      </c>
      <c r="J65" s="79">
        <v>0.9375</v>
      </c>
      <c r="K65" s="49">
        <v>927</v>
      </c>
      <c r="L65" s="78" t="s">
        <v>101</v>
      </c>
      <c r="M65" s="19" t="s">
        <v>5</v>
      </c>
      <c r="N65" s="19" t="s">
        <v>6</v>
      </c>
      <c r="O65" s="19" t="s">
        <v>10</v>
      </c>
      <c r="P65" s="20">
        <v>1210</v>
      </c>
      <c r="Q65" s="2"/>
      <c r="R65" s="3"/>
    </row>
    <row r="66" spans="1:18" ht="30" x14ac:dyDescent="0.25">
      <c r="A66" s="74">
        <f t="shared" si="7"/>
        <v>50</v>
      </c>
      <c r="B66" s="75">
        <v>42724</v>
      </c>
      <c r="C66" s="76">
        <v>0.6166666666666667</v>
      </c>
      <c r="D66" s="77">
        <f t="shared" si="0"/>
        <v>42724.616666666669</v>
      </c>
      <c r="E66" s="75">
        <v>42724</v>
      </c>
      <c r="F66" s="76">
        <v>0.63541666666666663</v>
      </c>
      <c r="G66" s="77">
        <f t="shared" si="1"/>
        <v>42724.635416666664</v>
      </c>
      <c r="H66" s="76">
        <f t="shared" si="4"/>
        <v>1.8749999995634425E-2</v>
      </c>
      <c r="I66" s="75">
        <v>42725</v>
      </c>
      <c r="J66" s="79">
        <v>0.73611111111111116</v>
      </c>
      <c r="K66" s="49" t="s">
        <v>102</v>
      </c>
      <c r="L66" s="78" t="s">
        <v>104</v>
      </c>
      <c r="M66" s="19" t="s">
        <v>5</v>
      </c>
      <c r="N66" s="19" t="s">
        <v>6</v>
      </c>
      <c r="O66" s="19" t="s">
        <v>10</v>
      </c>
      <c r="P66" s="20">
        <v>111</v>
      </c>
      <c r="Q66" s="2"/>
      <c r="R66" s="3"/>
    </row>
    <row r="67" spans="1:18" ht="30" x14ac:dyDescent="0.25">
      <c r="A67" s="74">
        <f t="shared" si="7"/>
        <v>51</v>
      </c>
      <c r="B67" s="75">
        <v>42724</v>
      </c>
      <c r="C67" s="76">
        <v>0.6166666666666667</v>
      </c>
      <c r="D67" s="77">
        <f t="shared" si="0"/>
        <v>42724.616666666669</v>
      </c>
      <c r="E67" s="75">
        <v>42724</v>
      </c>
      <c r="F67" s="76">
        <v>0.6645833333333333</v>
      </c>
      <c r="G67" s="77">
        <f t="shared" si="1"/>
        <v>42724.664583333331</v>
      </c>
      <c r="H67" s="76">
        <f t="shared" si="4"/>
        <v>4.7916666662786156E-2</v>
      </c>
      <c r="I67" s="75">
        <v>42725</v>
      </c>
      <c r="J67" s="79">
        <v>0.72569444444444453</v>
      </c>
      <c r="K67" s="49" t="s">
        <v>35</v>
      </c>
      <c r="L67" s="78" t="s">
        <v>105</v>
      </c>
      <c r="M67" s="19" t="s">
        <v>5</v>
      </c>
      <c r="N67" s="19" t="s">
        <v>6</v>
      </c>
      <c r="O67" s="19" t="s">
        <v>10</v>
      </c>
      <c r="P67" s="20">
        <v>1863</v>
      </c>
      <c r="Q67" s="2"/>
      <c r="R67" s="3"/>
    </row>
    <row r="68" spans="1:18" ht="45" x14ac:dyDescent="0.25">
      <c r="A68" s="74">
        <f t="shared" si="7"/>
        <v>52</v>
      </c>
      <c r="B68" s="75">
        <v>42726</v>
      </c>
      <c r="C68" s="76">
        <v>0.35555555555555557</v>
      </c>
      <c r="D68" s="77">
        <f t="shared" si="0"/>
        <v>42726.355555555558</v>
      </c>
      <c r="E68" s="75">
        <v>42726</v>
      </c>
      <c r="F68" s="76">
        <v>0.48333333333333334</v>
      </c>
      <c r="G68" s="77">
        <f t="shared" si="1"/>
        <v>42726.48333333333</v>
      </c>
      <c r="H68" s="76">
        <f t="shared" si="4"/>
        <v>0.12777777777228039</v>
      </c>
      <c r="I68" s="75">
        <v>42726</v>
      </c>
      <c r="J68" s="76">
        <v>0.48333333333333334</v>
      </c>
      <c r="K68" s="49" t="s">
        <v>107</v>
      </c>
      <c r="L68" s="78" t="s">
        <v>106</v>
      </c>
      <c r="M68" s="19" t="s">
        <v>92</v>
      </c>
      <c r="N68" s="19" t="s">
        <v>21</v>
      </c>
      <c r="O68" s="19"/>
      <c r="P68" s="20"/>
      <c r="Q68" s="2"/>
      <c r="R68" s="3"/>
    </row>
    <row r="69" spans="1:18" ht="30" x14ac:dyDescent="0.25">
      <c r="A69" s="74">
        <f t="shared" si="7"/>
        <v>53</v>
      </c>
      <c r="B69" s="75">
        <v>42727</v>
      </c>
      <c r="C69" s="76">
        <v>0.22361111111111109</v>
      </c>
      <c r="D69" s="77">
        <f t="shared" si="0"/>
        <v>42727.223611111112</v>
      </c>
      <c r="E69" s="75">
        <v>42727</v>
      </c>
      <c r="F69" s="76">
        <v>0.27499999999999997</v>
      </c>
      <c r="G69" s="77">
        <f t="shared" si="1"/>
        <v>42727.275000000001</v>
      </c>
      <c r="H69" s="76">
        <f t="shared" si="4"/>
        <v>5.1388888889050577E-2</v>
      </c>
      <c r="I69" s="75">
        <v>42727</v>
      </c>
      <c r="J69" s="79">
        <v>0.94097222222222221</v>
      </c>
      <c r="K69" s="49">
        <v>824</v>
      </c>
      <c r="L69" s="78" t="s">
        <v>108</v>
      </c>
      <c r="M69" s="19" t="s">
        <v>5</v>
      </c>
      <c r="N69" s="19" t="s">
        <v>6</v>
      </c>
      <c r="O69" s="19" t="s">
        <v>10</v>
      </c>
      <c r="P69" s="20">
        <v>3724</v>
      </c>
      <c r="Q69" s="2"/>
      <c r="R69" s="3"/>
    </row>
    <row r="70" spans="1:18" ht="30" x14ac:dyDescent="0.25">
      <c r="A70" s="74">
        <f t="shared" si="7"/>
        <v>54</v>
      </c>
      <c r="B70" s="75">
        <v>42728</v>
      </c>
      <c r="C70" s="76">
        <v>1.8055555555555557E-2</v>
      </c>
      <c r="D70" s="77">
        <f t="shared" si="0"/>
        <v>42728.018055555556</v>
      </c>
      <c r="E70" s="75">
        <v>42728</v>
      </c>
      <c r="F70" s="76">
        <v>0.18611111111111112</v>
      </c>
      <c r="G70" s="77">
        <f t="shared" si="1"/>
        <v>42728.186111111114</v>
      </c>
      <c r="H70" s="76">
        <f t="shared" si="4"/>
        <v>0.1680555555576575</v>
      </c>
      <c r="I70" s="75">
        <v>42730</v>
      </c>
      <c r="J70" s="79">
        <v>0.6333333333333333</v>
      </c>
      <c r="K70" s="49" t="s">
        <v>45</v>
      </c>
      <c r="L70" s="78" t="s">
        <v>109</v>
      </c>
      <c r="M70" s="19" t="s">
        <v>5</v>
      </c>
      <c r="N70" s="19" t="s">
        <v>32</v>
      </c>
      <c r="O70" s="19" t="s">
        <v>10</v>
      </c>
      <c r="P70" s="20"/>
      <c r="Q70" s="2"/>
      <c r="R70" s="3"/>
    </row>
    <row r="71" spans="1:18" ht="30" x14ac:dyDescent="0.25">
      <c r="A71" s="74">
        <f t="shared" si="7"/>
        <v>55</v>
      </c>
      <c r="B71" s="75">
        <v>42728</v>
      </c>
      <c r="C71" s="76">
        <v>3.9583333333333331E-2</v>
      </c>
      <c r="D71" s="77">
        <f t="shared" si="0"/>
        <v>42728.039583333331</v>
      </c>
      <c r="E71" s="75">
        <v>42728</v>
      </c>
      <c r="F71" s="76">
        <v>0.33680555555555558</v>
      </c>
      <c r="G71" s="77">
        <f t="shared" si="1"/>
        <v>42728.336805555555</v>
      </c>
      <c r="H71" s="76">
        <f t="shared" si="4"/>
        <v>0.29722222222335404</v>
      </c>
      <c r="I71" s="75">
        <v>42728</v>
      </c>
      <c r="J71" s="79">
        <v>0.33680555555555558</v>
      </c>
      <c r="K71" s="49" t="s">
        <v>64</v>
      </c>
      <c r="L71" s="78" t="s">
        <v>65</v>
      </c>
      <c r="M71" s="19" t="s">
        <v>5</v>
      </c>
      <c r="N71" s="19" t="s">
        <v>32</v>
      </c>
      <c r="O71" s="19" t="s">
        <v>10</v>
      </c>
      <c r="P71" s="20"/>
      <c r="Q71" s="2"/>
      <c r="R71" s="3"/>
    </row>
    <row r="72" spans="1:18" ht="45" x14ac:dyDescent="0.25">
      <c r="A72" s="74">
        <f t="shared" si="7"/>
        <v>56</v>
      </c>
      <c r="B72" s="75">
        <v>42728</v>
      </c>
      <c r="C72" s="76">
        <v>0.11805555555555557</v>
      </c>
      <c r="D72" s="77">
        <f t="shared" si="0"/>
        <v>42728.118055555555</v>
      </c>
      <c r="E72" s="75">
        <v>42728</v>
      </c>
      <c r="F72" s="76">
        <v>0.15902777777777777</v>
      </c>
      <c r="G72" s="77">
        <f t="shared" si="1"/>
        <v>42728.15902777778</v>
      </c>
      <c r="H72" s="76">
        <f t="shared" si="4"/>
        <v>4.0972222224809229E-2</v>
      </c>
      <c r="I72" s="75">
        <v>42728</v>
      </c>
      <c r="J72" s="76">
        <v>0.15902777777777777</v>
      </c>
      <c r="K72" s="49" t="s">
        <v>110</v>
      </c>
      <c r="L72" s="78" t="s">
        <v>111</v>
      </c>
      <c r="M72" s="19" t="s">
        <v>5</v>
      </c>
      <c r="N72" s="19" t="s">
        <v>21</v>
      </c>
      <c r="O72" s="19"/>
      <c r="P72" s="85">
        <v>3079</v>
      </c>
      <c r="Q72" s="2"/>
      <c r="R72" s="3"/>
    </row>
    <row r="73" spans="1:18" x14ac:dyDescent="0.25">
      <c r="A73" s="74">
        <f t="shared" si="7"/>
        <v>57</v>
      </c>
      <c r="B73" s="75">
        <v>42728</v>
      </c>
      <c r="C73" s="76">
        <v>0.12638888888888888</v>
      </c>
      <c r="D73" s="77">
        <f t="shared" si="0"/>
        <v>42728.126388888886</v>
      </c>
      <c r="E73" s="75">
        <v>42728</v>
      </c>
      <c r="F73" s="76">
        <v>0.1673611111111111</v>
      </c>
      <c r="G73" s="77">
        <f t="shared" si="1"/>
        <v>42728.167361111111</v>
      </c>
      <c r="H73" s="76">
        <f t="shared" si="4"/>
        <v>4.0972222224809229E-2</v>
      </c>
      <c r="I73" s="75">
        <v>42728</v>
      </c>
      <c r="J73" s="76">
        <v>0.1673611111111111</v>
      </c>
      <c r="K73" s="49">
        <v>823</v>
      </c>
      <c r="L73" s="78"/>
      <c r="M73" s="19" t="s">
        <v>5</v>
      </c>
      <c r="N73" s="19" t="s">
        <v>8</v>
      </c>
      <c r="O73" s="19"/>
      <c r="P73" s="20">
        <v>508</v>
      </c>
      <c r="Q73" s="2"/>
      <c r="R73" s="3"/>
    </row>
    <row r="74" spans="1:18" x14ac:dyDescent="0.25">
      <c r="A74" s="74">
        <f t="shared" si="7"/>
        <v>58</v>
      </c>
      <c r="B74" s="75">
        <v>42731</v>
      </c>
      <c r="C74" s="76">
        <v>0.48541666666666666</v>
      </c>
      <c r="D74" s="77">
        <f t="shared" si="0"/>
        <v>42731.48541666667</v>
      </c>
      <c r="E74" s="75">
        <v>42731</v>
      </c>
      <c r="F74" s="76">
        <v>0.53611111111111109</v>
      </c>
      <c r="G74" s="77">
        <f t="shared" si="1"/>
        <v>42731.536111111112</v>
      </c>
      <c r="H74" s="76">
        <f t="shared" si="4"/>
        <v>5.0694444442342501E-2</v>
      </c>
      <c r="I74" s="75">
        <v>42731</v>
      </c>
      <c r="J74" s="79">
        <v>0.52916666666666667</v>
      </c>
      <c r="K74" s="49">
        <v>928</v>
      </c>
      <c r="L74" s="78"/>
      <c r="M74" s="19" t="s">
        <v>5</v>
      </c>
      <c r="N74" s="19" t="s">
        <v>8</v>
      </c>
      <c r="O74" s="19"/>
      <c r="P74" s="20">
        <v>1943</v>
      </c>
      <c r="Q74" s="2"/>
      <c r="R74" s="3"/>
    </row>
    <row r="75" spans="1:18" ht="30" x14ac:dyDescent="0.25">
      <c r="A75" s="74">
        <f t="shared" si="7"/>
        <v>59</v>
      </c>
      <c r="B75" s="75">
        <v>42733</v>
      </c>
      <c r="C75" s="76">
        <v>0.88124999999999998</v>
      </c>
      <c r="D75" s="77">
        <f t="shared" si="0"/>
        <v>42733.881249999999</v>
      </c>
      <c r="E75" s="75">
        <v>42733</v>
      </c>
      <c r="F75" s="76">
        <v>0.93541666666666667</v>
      </c>
      <c r="G75" s="77">
        <f t="shared" si="1"/>
        <v>42733.935416666667</v>
      </c>
      <c r="H75" s="76">
        <f t="shared" si="4"/>
        <v>5.4166666668606922E-2</v>
      </c>
      <c r="I75" s="75">
        <v>42734</v>
      </c>
      <c r="J75" s="79">
        <v>0.75694444444444453</v>
      </c>
      <c r="K75" s="49" t="s">
        <v>112</v>
      </c>
      <c r="L75" s="78" t="s">
        <v>113</v>
      </c>
      <c r="M75" s="19" t="s">
        <v>5</v>
      </c>
      <c r="N75" s="19" t="s">
        <v>6</v>
      </c>
      <c r="O75" s="19" t="s">
        <v>10</v>
      </c>
      <c r="P75" s="20"/>
      <c r="Q75" s="2"/>
      <c r="R75" s="3"/>
    </row>
    <row r="76" spans="1:18" x14ac:dyDescent="0.25">
      <c r="A76" s="9"/>
      <c r="B76" s="4"/>
      <c r="C76" s="5"/>
      <c r="D76" s="64"/>
      <c r="K76" s="6"/>
      <c r="L76" s="7"/>
      <c r="N76" s="1"/>
      <c r="O76" s="1"/>
    </row>
    <row r="77" spans="1:18" s="30" customFormat="1" ht="15.75" x14ac:dyDescent="0.25">
      <c r="A77" s="26"/>
      <c r="B77" s="27" t="s">
        <v>25</v>
      </c>
      <c r="C77" s="28"/>
      <c r="D77" s="65"/>
      <c r="E77" s="29"/>
      <c r="F77" s="29"/>
      <c r="G77" s="73"/>
      <c r="H77" s="29"/>
      <c r="I77" s="29"/>
      <c r="J77" s="29"/>
      <c r="M77" s="29"/>
      <c r="N77" s="27" t="s">
        <v>22</v>
      </c>
      <c r="O77" s="28"/>
    </row>
    <row r="78" spans="1:18" s="30" customFormat="1" ht="15.75" x14ac:dyDescent="0.25">
      <c r="A78" s="26"/>
      <c r="B78" s="27" t="s">
        <v>23</v>
      </c>
      <c r="C78" s="28"/>
      <c r="D78" s="65"/>
      <c r="E78" s="29"/>
      <c r="F78" s="29"/>
      <c r="G78" s="73"/>
      <c r="H78" s="29"/>
      <c r="I78" s="29"/>
      <c r="J78" s="29"/>
      <c r="M78" s="29"/>
      <c r="N78" s="27" t="s">
        <v>23</v>
      </c>
      <c r="O78" s="28"/>
    </row>
    <row r="79" spans="1:18" s="30" customFormat="1" ht="15.75" x14ac:dyDescent="0.25">
      <c r="A79" s="26"/>
      <c r="B79" s="31" t="s">
        <v>37</v>
      </c>
      <c r="C79" s="28"/>
      <c r="D79" s="65"/>
      <c r="E79" s="29"/>
      <c r="F79" s="29"/>
      <c r="G79" s="73"/>
      <c r="H79" s="29"/>
      <c r="I79" s="29"/>
      <c r="J79" s="29"/>
      <c r="M79" s="29"/>
      <c r="N79" s="27" t="s">
        <v>24</v>
      </c>
      <c r="O79" s="28"/>
    </row>
    <row r="80" spans="1:18" s="30" customFormat="1" ht="15.75" x14ac:dyDescent="0.25">
      <c r="A80" s="26"/>
      <c r="B80" s="27"/>
      <c r="D80" s="65"/>
      <c r="E80" s="29"/>
      <c r="F80" s="29"/>
      <c r="G80" s="73"/>
      <c r="H80" s="29"/>
      <c r="I80" s="29"/>
      <c r="J80" s="29"/>
      <c r="M80" s="29"/>
      <c r="N80" s="27"/>
    </row>
    <row r="81" spans="1:14" s="30" customFormat="1" ht="22.5" customHeight="1" x14ac:dyDescent="0.25">
      <c r="A81" s="26"/>
      <c r="B81" s="32" t="s">
        <v>27</v>
      </c>
      <c r="D81" s="65"/>
      <c r="E81" s="29"/>
      <c r="F81" s="29"/>
      <c r="G81" s="73"/>
      <c r="H81" s="29"/>
      <c r="I81" s="29"/>
      <c r="J81" s="29"/>
      <c r="M81" s="29"/>
      <c r="N81" s="32" t="s">
        <v>26</v>
      </c>
    </row>
  </sheetData>
  <mergeCells count="2">
    <mergeCell ref="A7:P7"/>
    <mergeCell ref="K9:L9"/>
  </mergeCells>
  <pageMargins left="0.23622047244094491" right="0.23622047244094491" top="0.35433070866141736" bottom="0.35433070866141736" header="0.31496062992125984" footer="0.31496062992125984"/>
  <pageSetup paperSize="9" scale="58" fitToHeight="5" orientation="landscape" r:id="rId1"/>
  <ignoredErrors>
    <ignoredError sqref="M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7"/>
  <sheetViews>
    <sheetView workbookViewId="0">
      <selection sqref="A1:A1048576"/>
    </sheetView>
  </sheetViews>
  <sheetFormatPr defaultRowHeight="15" x14ac:dyDescent="0.25"/>
  <sheetData>
    <row r="1" spans="1:1" x14ac:dyDescent="0.25">
      <c r="A1">
        <v>1200</v>
      </c>
    </row>
    <row r="2" spans="1:1" x14ac:dyDescent="0.25">
      <c r="A2">
        <v>1242</v>
      </c>
    </row>
    <row r="3" spans="1:1" x14ac:dyDescent="0.25">
      <c r="A3">
        <v>100</v>
      </c>
    </row>
    <row r="4" spans="1:1" x14ac:dyDescent="0.25">
      <c r="A4">
        <v>640</v>
      </c>
    </row>
    <row r="5" spans="1:1" x14ac:dyDescent="0.25">
      <c r="A5">
        <v>226</v>
      </c>
    </row>
    <row r="6" spans="1:1" x14ac:dyDescent="0.25">
      <c r="A6">
        <v>394</v>
      </c>
    </row>
    <row r="7" spans="1:1" x14ac:dyDescent="0.25">
      <c r="A7">
        <v>700</v>
      </c>
    </row>
    <row r="8" spans="1:1" x14ac:dyDescent="0.25">
      <c r="A8">
        <v>1500</v>
      </c>
    </row>
    <row r="9" spans="1:1" x14ac:dyDescent="0.25">
      <c r="A9">
        <v>880</v>
      </c>
    </row>
    <row r="10" spans="1:1" x14ac:dyDescent="0.25">
      <c r="A10">
        <v>8500</v>
      </c>
    </row>
    <row r="11" spans="1:1" x14ac:dyDescent="0.25">
      <c r="A11">
        <v>464</v>
      </c>
    </row>
    <row r="12" spans="1:1" x14ac:dyDescent="0.25">
      <c r="A12">
        <v>700</v>
      </c>
    </row>
    <row r="13" spans="1:1" x14ac:dyDescent="0.25">
      <c r="A13">
        <v>870</v>
      </c>
    </row>
    <row r="14" spans="1:1" x14ac:dyDescent="0.25">
      <c r="A14">
        <v>877</v>
      </c>
    </row>
    <row r="15" spans="1:1" x14ac:dyDescent="0.25">
      <c r="A15">
        <v>64</v>
      </c>
    </row>
    <row r="16" spans="1:1" x14ac:dyDescent="0.25">
      <c r="A16">
        <v>948</v>
      </c>
    </row>
    <row r="17" spans="1:1" x14ac:dyDescent="0.25">
      <c r="A17">
        <v>245</v>
      </c>
    </row>
    <row r="18" spans="1:1" x14ac:dyDescent="0.25">
      <c r="A18">
        <v>261</v>
      </c>
    </row>
    <row r="19" spans="1:1" x14ac:dyDescent="0.25">
      <c r="A19">
        <v>320</v>
      </c>
    </row>
    <row r="20" spans="1:1" x14ac:dyDescent="0.25">
      <c r="A20">
        <v>572</v>
      </c>
    </row>
    <row r="21" spans="1:1" x14ac:dyDescent="0.25">
      <c r="A21">
        <v>1113.2</v>
      </c>
    </row>
    <row r="22" spans="1:1" x14ac:dyDescent="0.25">
      <c r="A22">
        <v>165</v>
      </c>
    </row>
    <row r="23" spans="1:1" x14ac:dyDescent="0.25">
      <c r="A23">
        <v>2245</v>
      </c>
    </row>
    <row r="24" spans="1:1" x14ac:dyDescent="0.25">
      <c r="A24">
        <v>1047</v>
      </c>
    </row>
    <row r="25" spans="1:1" x14ac:dyDescent="0.25">
      <c r="A25">
        <v>998</v>
      </c>
    </row>
    <row r="26" spans="1:1" x14ac:dyDescent="0.25">
      <c r="A26">
        <v>2236</v>
      </c>
    </row>
    <row r="27" spans="1:1" x14ac:dyDescent="0.25">
      <c r="A27">
        <v>309</v>
      </c>
    </row>
    <row r="28" spans="1:1" x14ac:dyDescent="0.25">
      <c r="A28">
        <v>20</v>
      </c>
    </row>
    <row r="29" spans="1:1" x14ac:dyDescent="0.25">
      <c r="A29">
        <v>350</v>
      </c>
    </row>
    <row r="30" spans="1:1" x14ac:dyDescent="0.25">
      <c r="A30">
        <v>3091</v>
      </c>
    </row>
    <row r="31" spans="1:1" x14ac:dyDescent="0.25">
      <c r="A31">
        <v>252</v>
      </c>
    </row>
    <row r="32" spans="1:1" x14ac:dyDescent="0.25">
      <c r="A32">
        <v>363</v>
      </c>
    </row>
    <row r="33" spans="1:1" x14ac:dyDescent="0.25">
      <c r="A33">
        <v>508</v>
      </c>
    </row>
    <row r="34" spans="1:1" x14ac:dyDescent="0.25">
      <c r="A34">
        <v>5996</v>
      </c>
    </row>
    <row r="35" spans="1:1" x14ac:dyDescent="0.25">
      <c r="A35">
        <v>150</v>
      </c>
    </row>
    <row r="36" spans="1:1" x14ac:dyDescent="0.25">
      <c r="A36">
        <v>150</v>
      </c>
    </row>
    <row r="37" spans="1:1" x14ac:dyDescent="0.25">
      <c r="A37">
        <v>892</v>
      </c>
    </row>
    <row r="38" spans="1:1" x14ac:dyDescent="0.25">
      <c r="A38">
        <v>2555</v>
      </c>
    </row>
    <row r="39" spans="1:1" x14ac:dyDescent="0.25">
      <c r="A39">
        <v>160</v>
      </c>
    </row>
    <row r="40" spans="1:1" x14ac:dyDescent="0.25">
      <c r="A40">
        <v>526</v>
      </c>
    </row>
    <row r="41" spans="1:1" x14ac:dyDescent="0.25">
      <c r="A41">
        <v>7527</v>
      </c>
    </row>
    <row r="42" spans="1:1" x14ac:dyDescent="0.25">
      <c r="A42">
        <v>2113</v>
      </c>
    </row>
    <row r="43" spans="1:1" x14ac:dyDescent="0.25">
      <c r="A43">
        <v>17</v>
      </c>
    </row>
    <row r="44" spans="1:1" x14ac:dyDescent="0.25">
      <c r="A44">
        <v>1549</v>
      </c>
    </row>
    <row r="45" spans="1:1" x14ac:dyDescent="0.25">
      <c r="A45">
        <v>1087</v>
      </c>
    </row>
    <row r="46" spans="1:1" x14ac:dyDescent="0.25">
      <c r="A46">
        <v>1500</v>
      </c>
    </row>
    <row r="47" spans="1:1" x14ac:dyDescent="0.25">
      <c r="A47">
        <v>200</v>
      </c>
    </row>
    <row r="48" spans="1:1" x14ac:dyDescent="0.25">
      <c r="A48">
        <v>2050</v>
      </c>
    </row>
    <row r="49" spans="1:1" x14ac:dyDescent="0.25">
      <c r="A49">
        <v>1300</v>
      </c>
    </row>
    <row r="50" spans="1:1" x14ac:dyDescent="0.25">
      <c r="A50">
        <v>950</v>
      </c>
    </row>
    <row r="51" spans="1:1" x14ac:dyDescent="0.25">
      <c r="A51">
        <v>2330</v>
      </c>
    </row>
    <row r="52" spans="1:1" x14ac:dyDescent="0.25">
      <c r="A52">
        <v>650</v>
      </c>
    </row>
    <row r="53" spans="1:1" x14ac:dyDescent="0.25">
      <c r="A53">
        <v>725</v>
      </c>
    </row>
    <row r="54" spans="1:1" x14ac:dyDescent="0.25">
      <c r="A54">
        <v>1000</v>
      </c>
    </row>
    <row r="55" spans="1:1" x14ac:dyDescent="0.25">
      <c r="A55">
        <v>358</v>
      </c>
    </row>
    <row r="56" spans="1:1" x14ac:dyDescent="0.25">
      <c r="A56">
        <v>420</v>
      </c>
    </row>
    <row r="57" spans="1:1" x14ac:dyDescent="0.25">
      <c r="A57">
        <v>864</v>
      </c>
    </row>
    <row r="58" spans="1:1" x14ac:dyDescent="0.25">
      <c r="A58">
        <v>106</v>
      </c>
    </row>
    <row r="59" spans="1:1" x14ac:dyDescent="0.25">
      <c r="A59">
        <v>1916</v>
      </c>
    </row>
    <row r="60" spans="1:1" x14ac:dyDescent="0.25">
      <c r="A60">
        <v>1711</v>
      </c>
    </row>
    <row r="61" spans="1:1" x14ac:dyDescent="0.25">
      <c r="A61">
        <v>3581</v>
      </c>
    </row>
    <row r="62" spans="1:1" x14ac:dyDescent="0.25">
      <c r="A62">
        <v>946</v>
      </c>
    </row>
    <row r="63" spans="1:1" x14ac:dyDescent="0.25">
      <c r="A63">
        <v>503</v>
      </c>
    </row>
    <row r="64" spans="1:1" x14ac:dyDescent="0.25">
      <c r="A64">
        <v>6149</v>
      </c>
    </row>
    <row r="65" spans="1:1" x14ac:dyDescent="0.25">
      <c r="A65">
        <v>5808</v>
      </c>
    </row>
    <row r="66" spans="1:1" x14ac:dyDescent="0.25">
      <c r="A66">
        <v>2613</v>
      </c>
    </row>
    <row r="67" spans="1:1" x14ac:dyDescent="0.25">
      <c r="A67">
        <v>1161</v>
      </c>
    </row>
    <row r="68" spans="1:1" x14ac:dyDescent="0.25">
      <c r="A68">
        <v>6161</v>
      </c>
    </row>
    <row r="69" spans="1:1" x14ac:dyDescent="0.25">
      <c r="A69">
        <v>145</v>
      </c>
    </row>
    <row r="70" spans="1:1" x14ac:dyDescent="0.25">
      <c r="A70">
        <v>387</v>
      </c>
    </row>
    <row r="71" spans="1:1" x14ac:dyDescent="0.25">
      <c r="A71">
        <v>667</v>
      </c>
    </row>
    <row r="72" spans="1:1" x14ac:dyDescent="0.25">
      <c r="A72">
        <v>726</v>
      </c>
    </row>
    <row r="73" spans="1:1" x14ac:dyDescent="0.25">
      <c r="A73">
        <v>1176</v>
      </c>
    </row>
    <row r="74" spans="1:1" x14ac:dyDescent="0.25">
      <c r="A74">
        <v>392</v>
      </c>
    </row>
    <row r="75" spans="1:1" x14ac:dyDescent="0.25">
      <c r="A75">
        <v>784</v>
      </c>
    </row>
    <row r="76" spans="1:1" x14ac:dyDescent="0.25">
      <c r="A76">
        <v>626</v>
      </c>
    </row>
    <row r="77" spans="1:1" x14ac:dyDescent="0.25">
      <c r="A77">
        <v>315</v>
      </c>
    </row>
    <row r="78" spans="1:1" x14ac:dyDescent="0.25">
      <c r="A78">
        <v>936</v>
      </c>
    </row>
    <row r="79" spans="1:1" x14ac:dyDescent="0.25">
      <c r="A79">
        <v>1132</v>
      </c>
    </row>
    <row r="80" spans="1:1" x14ac:dyDescent="0.25">
      <c r="A80">
        <v>3354</v>
      </c>
    </row>
    <row r="81" spans="1:1" x14ac:dyDescent="0.25">
      <c r="A81">
        <v>1780</v>
      </c>
    </row>
    <row r="82" spans="1:1" x14ac:dyDescent="0.25">
      <c r="A82">
        <v>230</v>
      </c>
    </row>
    <row r="83" spans="1:1" x14ac:dyDescent="0.25">
      <c r="A83">
        <v>1065</v>
      </c>
    </row>
    <row r="84" spans="1:1" x14ac:dyDescent="0.25">
      <c r="A84">
        <v>2178</v>
      </c>
    </row>
    <row r="85" spans="1:1" x14ac:dyDescent="0.25">
      <c r="A85">
        <v>130</v>
      </c>
    </row>
    <row r="86" spans="1:1" x14ac:dyDescent="0.25">
      <c r="A86">
        <v>2200</v>
      </c>
    </row>
    <row r="87" spans="1:1" x14ac:dyDescent="0.25">
      <c r="A87">
        <v>375</v>
      </c>
    </row>
    <row r="88" spans="1:1" x14ac:dyDescent="0.25">
      <c r="A88">
        <v>2000</v>
      </c>
    </row>
    <row r="89" spans="1:1" x14ac:dyDescent="0.25">
      <c r="A89">
        <v>123</v>
      </c>
    </row>
    <row r="90" spans="1:1" x14ac:dyDescent="0.25">
      <c r="A90">
        <v>553</v>
      </c>
    </row>
    <row r="91" spans="1:1" x14ac:dyDescent="0.25">
      <c r="A91">
        <v>272</v>
      </c>
    </row>
    <row r="92" spans="1:1" x14ac:dyDescent="0.25">
      <c r="A92">
        <v>170</v>
      </c>
    </row>
    <row r="93" spans="1:1" x14ac:dyDescent="0.25">
      <c r="A93">
        <v>316</v>
      </c>
    </row>
    <row r="94" spans="1:1" x14ac:dyDescent="0.25">
      <c r="A94">
        <v>468</v>
      </c>
    </row>
    <row r="95" spans="1:1" x14ac:dyDescent="0.25">
      <c r="A95">
        <v>490</v>
      </c>
    </row>
    <row r="96" spans="1:1" x14ac:dyDescent="0.25">
      <c r="A96">
        <v>1009</v>
      </c>
    </row>
    <row r="97" spans="1:1" x14ac:dyDescent="0.25">
      <c r="A97">
        <v>1160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Статистика</vt:lpstr>
      <vt:lpstr>Лист1</vt:lpstr>
      <vt:lpstr>Статистика!Область_печати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Самокиш Анна Вячеславовна</dc:creator>
  <cp:lastModifiedBy>Золотухин Александр Сергеевич</cp:lastModifiedBy>
  <cp:lastPrinted>2017-01-19T10:03:36Z</cp:lastPrinted>
  <dcterms:created xsi:type="dcterms:W3CDTF">2013-04-02T08:07:11Z</dcterms:created>
  <dcterms:modified xsi:type="dcterms:W3CDTF">2017-01-19T10:05:50Z</dcterms:modified>
</cp:coreProperties>
</file>